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486" activeTab="0"/>
  </bookViews>
  <sheets>
    <sheet name="celkem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<sst xmlns="http://schemas.openxmlformats.org/spreadsheetml/2006/main" count="209" uniqueCount="63">
  <si>
    <t>BTL 2022 - 21. ročník</t>
  </si>
  <si>
    <t>Pořadí po 4. turnaji</t>
  </si>
  <si>
    <t>Poř.</t>
  </si>
  <si>
    <t>Hráč</t>
  </si>
  <si>
    <t>Účast</t>
  </si>
  <si>
    <t>Aktuálně: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</si>
  <si>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</si>
  <si>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</si>
  <si>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</si>
  <si>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</si>
  <si>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</si>
  <si>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</si>
  <si>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</si>
  <si>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</si>
  <si>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</si>
  <si>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</si>
  <si>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Celkem:</t>
  </si>
  <si>
    <t>Škrtnuto:</t>
  </si>
  <si>
    <t>Body</t>
  </si>
  <si>
    <t>Peníze</t>
  </si>
  <si>
    <t>B</t>
  </si>
  <si>
    <t>P</t>
  </si>
  <si>
    <t>ZAPLATÍLKOVÁ Ilona</t>
  </si>
  <si>
    <t>JANDÁSEK Vladimír</t>
  </si>
  <si>
    <t>STUCHLÍK Vladislav</t>
  </si>
  <si>
    <t>FIALOVÁ Jana</t>
  </si>
  <si>
    <t>MALEC Petr</t>
  </si>
  <si>
    <t>OSTRÝ Vlastimil</t>
  </si>
  <si>
    <t>BOLESLAV Josef</t>
  </si>
  <si>
    <t>FRIDRICH Petr</t>
  </si>
  <si>
    <t>VINKLER Oldřich</t>
  </si>
  <si>
    <t>SEČKÁŘ Václav</t>
  </si>
  <si>
    <t>DUBINA Jan</t>
  </si>
  <si>
    <t>ELEK František</t>
  </si>
  <si>
    <t>PALEČEK Miloš</t>
  </si>
  <si>
    <t>KABELÁČ Alois</t>
  </si>
  <si>
    <t>GEČNUK Dalibor</t>
  </si>
  <si>
    <t>KOŘÍNKOVÁ Marie</t>
  </si>
  <si>
    <t>MAZÁLEK Jan</t>
  </si>
  <si>
    <t>SEHNALOVÁ Ilona</t>
  </si>
  <si>
    <t>JAROŠ Vladimír</t>
  </si>
  <si>
    <t>ŠERÝ Jaroslav</t>
  </si>
  <si>
    <t>TĚŠÁK Bedřich</t>
  </si>
  <si>
    <t>HANYÁŠ Jaroslav</t>
  </si>
  <si>
    <t>WOGNITSCH Milan</t>
  </si>
  <si>
    <t>KOŘÍNEK Jan ml.</t>
  </si>
  <si>
    <t>HRDLIČKA Karel</t>
  </si>
  <si>
    <t>ODRAZIL Josef</t>
  </si>
  <si>
    <t>SUCHÝ Petr</t>
  </si>
  <si>
    <t>Kontrolní součty:</t>
  </si>
  <si>
    <t>BTL 2022, 1. turnaj, 17.2.2022</t>
  </si>
  <si>
    <t>SČ</t>
  </si>
  <si>
    <t>1. kolo</t>
  </si>
  <si>
    <t>2. kolo</t>
  </si>
  <si>
    <t>3. kolo</t>
  </si>
  <si>
    <t>4. kolo</t>
  </si>
  <si>
    <t>5. kolo</t>
  </si>
  <si>
    <t>CELKEM</t>
  </si>
  <si>
    <t>Bo</t>
  </si>
  <si>
    <t>BTL 2022, 2. turnaj, 17. 3. 2022</t>
  </si>
  <si>
    <t>BTL 2022, 3. turnaj, 21.4. 2022</t>
  </si>
  <si>
    <t>OSTRÝ Vlastik</t>
  </si>
  <si>
    <t>BTL 2020, 4. turnaj, 18.6.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</si>
</sst>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0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u val="single"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0"/>
    </font>
    <font>
      <u val="single"/>
      <sz val="14"/>
      <color rgb="FF000000"/>
      <name val="Calibri"/>
      <family val="0"/>
    </font>
    <font>
      <u val="single"/>
      <sz val="14"/>
      <color theme="1"/>
      <name val="Calibri"/>
      <family val="0"/>
    </font>
    <font>
      <b/>
      <sz val="11"/>
      <color theme="1"/>
      <name val="Arial"/>
      <family val="0"/>
    </font>
    <font>
      <sz val="11"/>
      <color rgb="FF000000"/>
      <name val="Arial"/>
      <family val="0"/>
    </font>
    <font>
      <sz val="11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2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BF8F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double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hair">
        <color rgb="FF000000"/>
      </bottom>
    </border>
    <border>
      <left/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ck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ck">
        <color rgb="FF000000"/>
      </bottom>
    </border>
    <border>
      <left/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medium">
        <color rgb="FF000000"/>
      </top>
      <bottom>
        <color indexed="63"/>
      </bottom>
    </border>
    <border>
      <left/>
      <right/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164" fontId="46" fillId="34" borderId="18" xfId="0" applyNumberFormat="1" applyFont="1" applyFill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164" fontId="48" fillId="0" borderId="19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164" fontId="47" fillId="0" borderId="21" xfId="0" applyNumberFormat="1" applyFont="1" applyBorder="1" applyAlignment="1">
      <alignment horizontal="right" vertical="center"/>
    </xf>
    <xf numFmtId="0" fontId="47" fillId="0" borderId="22" xfId="0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/>
    </xf>
    <xf numFmtId="164" fontId="48" fillId="0" borderId="2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164" fontId="48" fillId="0" borderId="19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0" fontId="48" fillId="0" borderId="0" xfId="0" applyFont="1" applyAlignment="1">
      <alignment/>
    </xf>
    <xf numFmtId="164" fontId="46" fillId="0" borderId="15" xfId="0" applyNumberFormat="1" applyFont="1" applyBorder="1" applyAlignment="1">
      <alignment horizontal="right" vertical="center"/>
    </xf>
    <xf numFmtId="164" fontId="48" fillId="0" borderId="15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164" fontId="46" fillId="34" borderId="26" xfId="0" applyNumberFormat="1" applyFont="1" applyFill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164" fontId="48" fillId="0" borderId="2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164" fontId="46" fillId="0" borderId="23" xfId="0" applyNumberFormat="1" applyFont="1" applyBorder="1" applyAlignment="1">
      <alignment horizontal="right" vertical="center"/>
    </xf>
    <xf numFmtId="164" fontId="48" fillId="0" borderId="23" xfId="0" applyNumberFormat="1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164" fontId="48" fillId="0" borderId="23" xfId="0" applyNumberFormat="1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0" fontId="48" fillId="0" borderId="22" xfId="0" applyFont="1" applyBorder="1" applyAlignment="1">
      <alignment/>
    </xf>
    <xf numFmtId="0" fontId="47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164" fontId="48" fillId="35" borderId="21" xfId="0" applyNumberFormat="1" applyFont="1" applyFill="1" applyBorder="1" applyAlignment="1">
      <alignment horizontal="right" vertical="center"/>
    </xf>
    <xf numFmtId="0" fontId="48" fillId="35" borderId="22" xfId="0" applyFont="1" applyFill="1" applyBorder="1" applyAlignment="1">
      <alignment horizontal="right" vertical="center"/>
    </xf>
    <xf numFmtId="164" fontId="48" fillId="35" borderId="27" xfId="0" applyNumberFormat="1" applyFont="1" applyFill="1" applyBorder="1" applyAlignment="1">
      <alignment horizontal="right" vertical="center"/>
    </xf>
    <xf numFmtId="0" fontId="48" fillId="35" borderId="28" xfId="0" applyFont="1" applyFill="1" applyBorder="1" applyAlignment="1">
      <alignment horizontal="right" vertical="center"/>
    </xf>
    <xf numFmtId="0" fontId="48" fillId="35" borderId="0" xfId="0" applyFont="1" applyFill="1" applyAlignment="1">
      <alignment/>
    </xf>
    <xf numFmtId="164" fontId="48" fillId="0" borderId="29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46" fillId="0" borderId="31" xfId="0" applyFont="1" applyBorder="1" applyAlignment="1">
      <alignment horizontal="right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164" fontId="46" fillId="34" borderId="34" xfId="0" applyNumberFormat="1" applyFont="1" applyFill="1" applyBorder="1" applyAlignment="1">
      <alignment horizontal="right" vertical="center"/>
    </xf>
    <xf numFmtId="0" fontId="46" fillId="0" borderId="32" xfId="0" applyFont="1" applyBorder="1" applyAlignment="1">
      <alignment horizontal="right" vertical="center"/>
    </xf>
    <xf numFmtId="164" fontId="48" fillId="35" borderId="35" xfId="0" applyNumberFormat="1" applyFont="1" applyFill="1" applyBorder="1" applyAlignment="1">
      <alignment horizontal="right" vertical="center"/>
    </xf>
    <xf numFmtId="0" fontId="48" fillId="35" borderId="36" xfId="0" applyFont="1" applyFill="1" applyBorder="1" applyAlignment="1">
      <alignment horizontal="right" vertical="center"/>
    </xf>
    <xf numFmtId="164" fontId="46" fillId="0" borderId="31" xfId="0" applyNumberFormat="1" applyFont="1" applyBorder="1" applyAlignment="1">
      <alignment horizontal="right" vertical="center"/>
    </xf>
    <xf numFmtId="164" fontId="48" fillId="0" borderId="31" xfId="0" applyNumberFormat="1" applyFont="1" applyBorder="1" applyAlignment="1">
      <alignment horizontal="right" vertical="center"/>
    </xf>
    <xf numFmtId="0" fontId="48" fillId="0" borderId="32" xfId="0" applyFont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right" vertical="center"/>
    </xf>
    <xf numFmtId="0" fontId="26" fillId="0" borderId="38" xfId="0" applyFont="1" applyBorder="1" applyAlignment="1">
      <alignment horizontal="right" vertical="center"/>
    </xf>
    <xf numFmtId="164" fontId="26" fillId="0" borderId="39" xfId="0" applyNumberFormat="1" applyFont="1" applyBorder="1" applyAlignment="1">
      <alignment horizontal="right" vertical="center"/>
    </xf>
    <xf numFmtId="0" fontId="26" fillId="0" borderId="40" xfId="0" applyFont="1" applyBorder="1" applyAlignment="1">
      <alignment horizontal="right" vertical="center"/>
    </xf>
    <xf numFmtId="0" fontId="26" fillId="0" borderId="41" xfId="0" applyFont="1" applyBorder="1" applyAlignment="1">
      <alignment horizontal="right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49" fillId="0" borderId="0" xfId="0" applyFont="1" applyAlignment="1">
      <alignment/>
    </xf>
    <xf numFmtId="0" fontId="50" fillId="34" borderId="47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36" borderId="51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left" vertical="center"/>
    </xf>
    <xf numFmtId="0" fontId="49" fillId="34" borderId="57" xfId="0" applyFont="1" applyFill="1" applyBorder="1" applyAlignment="1">
      <alignment horizontal="center" vertical="center"/>
    </xf>
    <xf numFmtId="0" fontId="49" fillId="0" borderId="56" xfId="0" applyFont="1" applyBorder="1" applyAlignment="1">
      <alignment horizontal="right" vertical="center"/>
    </xf>
    <xf numFmtId="0" fontId="49" fillId="34" borderId="58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right" vertical="center"/>
    </xf>
    <xf numFmtId="0" fontId="49" fillId="34" borderId="60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right" vertical="center"/>
    </xf>
    <xf numFmtId="0" fontId="50" fillId="36" borderId="60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right" vertical="center"/>
    </xf>
    <xf numFmtId="0" fontId="49" fillId="0" borderId="6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0" fillId="0" borderId="64" xfId="0" applyFont="1" applyBorder="1" applyAlignment="1">
      <alignment horizontal="left" vertical="center"/>
    </xf>
    <xf numFmtId="0" fontId="49" fillId="34" borderId="65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right" vertical="center"/>
    </xf>
    <xf numFmtId="0" fontId="49" fillId="34" borderId="2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right" vertical="center"/>
    </xf>
    <xf numFmtId="0" fontId="49" fillId="34" borderId="66" xfId="0" applyFont="1" applyFill="1" applyBorder="1" applyAlignment="1">
      <alignment horizontal="center" vertical="center"/>
    </xf>
    <xf numFmtId="0" fontId="49" fillId="0" borderId="67" xfId="0" applyFont="1" applyBorder="1" applyAlignment="1">
      <alignment horizontal="right" vertical="center"/>
    </xf>
    <xf numFmtId="0" fontId="50" fillId="36" borderId="66" xfId="0" applyFont="1" applyFill="1" applyBorder="1" applyAlignment="1">
      <alignment horizontal="center" vertical="center"/>
    </xf>
    <xf numFmtId="0" fontId="49" fillId="0" borderId="68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50" fillId="0" borderId="64" xfId="0" applyFont="1" applyBorder="1" applyAlignment="1">
      <alignment horizontal="left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left" vertical="center"/>
    </xf>
    <xf numFmtId="0" fontId="49" fillId="34" borderId="72" xfId="0" applyFont="1" applyFill="1" applyBorder="1" applyAlignment="1">
      <alignment horizontal="center" vertical="center"/>
    </xf>
    <xf numFmtId="0" fontId="49" fillId="0" borderId="71" xfId="0" applyFont="1" applyBorder="1" applyAlignment="1">
      <alignment horizontal="right" vertical="center"/>
    </xf>
    <xf numFmtId="0" fontId="49" fillId="34" borderId="73" xfId="0" applyFont="1" applyFill="1" applyBorder="1" applyAlignment="1">
      <alignment horizontal="center" vertical="center"/>
    </xf>
    <xf numFmtId="0" fontId="49" fillId="0" borderId="74" xfId="0" applyFont="1" applyBorder="1" applyAlignment="1">
      <alignment horizontal="right" vertical="center"/>
    </xf>
    <xf numFmtId="0" fontId="49" fillId="34" borderId="75" xfId="0" applyFont="1" applyFill="1" applyBorder="1" applyAlignment="1">
      <alignment horizontal="center" vertical="center"/>
    </xf>
    <xf numFmtId="0" fontId="49" fillId="0" borderId="76" xfId="0" applyFont="1" applyBorder="1" applyAlignment="1">
      <alignment horizontal="right" vertical="center"/>
    </xf>
    <xf numFmtId="0" fontId="50" fillId="36" borderId="75" xfId="0" applyFont="1" applyFill="1" applyBorder="1" applyAlignment="1">
      <alignment horizontal="center" vertical="center"/>
    </xf>
    <xf numFmtId="0" fontId="49" fillId="0" borderId="77" xfId="0" applyFont="1" applyBorder="1" applyAlignment="1">
      <alignment horizontal="right" vertic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56" xfId="0" applyFont="1" applyBorder="1" applyAlignment="1">
      <alignment horizontal="left" vertical="center"/>
    </xf>
    <xf numFmtId="0" fontId="49" fillId="0" borderId="63" xfId="0" applyFont="1" applyBorder="1" applyAlignment="1">
      <alignment horizontal="center" vertical="center"/>
    </xf>
    <xf numFmtId="0" fontId="49" fillId="34" borderId="65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right" vertical="center"/>
    </xf>
    <xf numFmtId="0" fontId="49" fillId="0" borderId="69" xfId="0" applyFont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/>
    </xf>
    <xf numFmtId="0" fontId="26" fillId="33" borderId="80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26" fillId="33" borderId="82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28" fillId="33" borderId="84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/>
    </xf>
    <xf numFmtId="0" fontId="26" fillId="33" borderId="86" xfId="0" applyFont="1" applyFill="1" applyBorder="1" applyAlignment="1">
      <alignment horizontal="center" vertical="center"/>
    </xf>
    <xf numFmtId="0" fontId="26" fillId="33" borderId="87" xfId="0" applyFont="1" applyFill="1" applyBorder="1" applyAlignment="1">
      <alignment horizontal="center" vertical="center"/>
    </xf>
    <xf numFmtId="0" fontId="5" fillId="0" borderId="88" xfId="0" applyFont="1" applyBorder="1" applyAlignment="1">
      <alignment/>
    </xf>
    <xf numFmtId="0" fontId="26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0" fontId="26" fillId="33" borderId="86" xfId="0" applyFont="1" applyFill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/>
    </xf>
    <xf numFmtId="0" fontId="50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/>
    </xf>
    <xf numFmtId="0" fontId="49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/>
    </xf>
    <xf numFmtId="0" fontId="49" fillId="0" borderId="101" xfId="0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0" fillId="0" borderId="102" xfId="0" applyFont="1" applyBorder="1" applyAlignment="1">
      <alignment horizontal="center" vertical="center"/>
    </xf>
    <xf numFmtId="0" fontId="5" fillId="0" borderId="95" xfId="0" applyFont="1" applyBorder="1" applyAlignment="1">
      <alignment/>
    </xf>
    <xf numFmtId="0" fontId="5" fillId="0" borderId="103" xfId="0" applyFont="1" applyBorder="1" applyAlignment="1">
      <alignment/>
    </xf>
    <xf numFmtId="0" fontId="50" fillId="37" borderId="104" xfId="0" applyFont="1" applyFill="1" applyBorder="1" applyAlignment="1">
      <alignment horizontal="center" vertical="center"/>
    </xf>
    <xf numFmtId="0" fontId="5" fillId="0" borderId="10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</sheetPr>
  <dimension ref="A1:AE995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14.421875" defaultRowHeight="15" customHeight="1"/>
  <cols>
    <col min="1" max="1" width="5.7109375" style="0" customWidth="1"/>
    <col min="2" max="2" width="21.8515625" style="0" customWidth="1"/>
    <col min="3" max="3" width="6.421875" style="0" customWidth="1"/>
    <col min="4" max="4" width="8.28125" style="0" customWidth="1"/>
    <col min="5" max="5" width="7.7109375" style="0" customWidth="1"/>
    <col min="6" max="25" width="8.00390625" style="0" customWidth="1"/>
    <col min="26" max="26" width="6.421875" style="0" customWidth="1"/>
    <col min="27" max="27" width="8.28125" style="0" customWidth="1"/>
    <col min="28" max="28" width="7.7109375" style="0" customWidth="1"/>
    <col min="29" max="29" width="4.421875" style="0" customWidth="1"/>
    <col min="30" max="30" width="8.28125" style="0" customWidth="1"/>
    <col min="31" max="31" width="7.7109375" style="0" customWidth="1"/>
  </cols>
  <sheetData>
    <row r="1" spans="1:31" ht="18" customHeight="1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 t="str">
        <f>F1</f>
        <v>Pořadí po 4. turnaji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customHeight="1">
      <c r="A3" s="127" t="s">
        <v>2</v>
      </c>
      <c r="B3" s="129" t="s">
        <v>3</v>
      </c>
      <c r="C3" s="131" t="s">
        <v>4</v>
      </c>
      <c r="D3" s="133" t="s">
        <v>5</v>
      </c>
      <c r="E3" s="134"/>
      <c r="F3" s="135" t="s">
        <v>6</v>
      </c>
      <c r="G3" s="134"/>
      <c r="H3" s="136" t="s">
        <v>7</v>
      </c>
      <c r="I3" s="137"/>
      <c r="J3" s="135" t="s">
        <v>8</v>
      </c>
      <c r="K3" s="134"/>
      <c r="L3" s="136" t="s">
        <v>9</v>
      </c>
      <c r="M3" s="137"/>
      <c r="N3" s="135" t="s">
        <v>10</v>
      </c>
      <c r="O3" s="134"/>
      <c r="P3" s="135" t="s">
        <v>11</v>
      </c>
      <c r="Q3" s="134"/>
      <c r="R3" s="135" t="s">
        <v>12</v>
      </c>
      <c r="S3" s="134"/>
      <c r="T3" s="136" t="s">
        <v>13</v>
      </c>
      <c r="U3" s="137"/>
      <c r="V3" s="135" t="s">
        <v>14</v>
      </c>
      <c r="W3" s="134"/>
      <c r="X3" s="136" t="s">
        <v>15</v>
      </c>
      <c r="Y3" s="134"/>
      <c r="Z3" s="2"/>
      <c r="AA3" s="142" t="s">
        <v>16</v>
      </c>
      <c r="AB3" s="134"/>
      <c r="AC3" s="2"/>
      <c r="AD3" s="142" t="s">
        <v>17</v>
      </c>
      <c r="AE3" s="134"/>
    </row>
    <row r="4" spans="1:31" ht="15" customHeight="1">
      <c r="A4" s="128"/>
      <c r="B4" s="130"/>
      <c r="C4" s="132"/>
      <c r="D4" s="5" t="s">
        <v>18</v>
      </c>
      <c r="E4" s="6" t="s">
        <v>19</v>
      </c>
      <c r="F4" s="7" t="s">
        <v>20</v>
      </c>
      <c r="G4" s="8" t="s">
        <v>21</v>
      </c>
      <c r="H4" s="7" t="s">
        <v>20</v>
      </c>
      <c r="I4" s="8" t="s">
        <v>21</v>
      </c>
      <c r="J4" s="7" t="s">
        <v>20</v>
      </c>
      <c r="K4" s="8" t="s">
        <v>21</v>
      </c>
      <c r="L4" s="7" t="s">
        <v>20</v>
      </c>
      <c r="M4" s="8" t="s">
        <v>21</v>
      </c>
      <c r="N4" s="7" t="s">
        <v>20</v>
      </c>
      <c r="O4" s="8" t="s">
        <v>21</v>
      </c>
      <c r="P4" s="7" t="s">
        <v>20</v>
      </c>
      <c r="Q4" s="8" t="s">
        <v>21</v>
      </c>
      <c r="R4" s="7" t="s">
        <v>20</v>
      </c>
      <c r="S4" s="8" t="s">
        <v>21</v>
      </c>
      <c r="T4" s="7" t="s">
        <v>20</v>
      </c>
      <c r="U4" s="8" t="s">
        <v>21</v>
      </c>
      <c r="V4" s="7" t="s">
        <v>20</v>
      </c>
      <c r="W4" s="8" t="s">
        <v>21</v>
      </c>
      <c r="X4" s="7" t="s">
        <v>20</v>
      </c>
      <c r="Y4" s="8" t="s">
        <v>21</v>
      </c>
      <c r="Z4" s="2"/>
      <c r="AA4" s="9" t="s">
        <v>18</v>
      </c>
      <c r="AB4" s="6" t="s">
        <v>19</v>
      </c>
      <c r="AC4" s="2"/>
      <c r="AD4" s="9" t="s">
        <v>18</v>
      </c>
      <c r="AE4" s="6" t="s">
        <v>19</v>
      </c>
    </row>
    <row r="5" spans="1:31" ht="15.75" customHeight="1">
      <c r="A5" s="10">
        <f aca="true" t="shared" si="0" ref="A5:A19">A4+1</f>
        <v>1</v>
      </c>
      <c r="B5" s="11" t="s">
        <v>22</v>
      </c>
      <c r="C5" s="12">
        <f>COUNT(F5,H5,J5,L5,N5,P5,R5,T5,V5,X5)</f>
        <v>4</v>
      </c>
      <c r="D5" s="13">
        <f>AA5-AD5</f>
        <v>57.5</v>
      </c>
      <c r="E5" s="14">
        <f>AB5-AE5</f>
        <v>231</v>
      </c>
      <c r="F5" s="15">
        <v>16</v>
      </c>
      <c r="G5" s="16">
        <v>83</v>
      </c>
      <c r="H5" s="15">
        <v>12.5</v>
      </c>
      <c r="I5" s="16">
        <v>-30</v>
      </c>
      <c r="J5" s="17">
        <v>15.5</v>
      </c>
      <c r="K5" s="18">
        <v>75</v>
      </c>
      <c r="L5" s="19">
        <v>13.5</v>
      </c>
      <c r="M5" s="20">
        <v>103</v>
      </c>
      <c r="N5" s="15"/>
      <c r="O5" s="16"/>
      <c r="P5" s="15"/>
      <c r="Q5" s="16"/>
      <c r="R5" s="21"/>
      <c r="S5" s="22"/>
      <c r="T5" s="23"/>
      <c r="U5" s="24"/>
      <c r="V5" s="23"/>
      <c r="W5" s="24"/>
      <c r="X5" s="23"/>
      <c r="Y5" s="24"/>
      <c r="Z5" s="25"/>
      <c r="AA5" s="26">
        <f>SUM(F5,H5,J5,L5,N5,P5,R5,T5,V5,X5)</f>
        <v>57.5</v>
      </c>
      <c r="AB5" s="14">
        <f>SUM(G5,I5,K5,M5,O5,Q5,S5,U5,W5,Y5)</f>
        <v>231</v>
      </c>
      <c r="AC5" s="25"/>
      <c r="AD5" s="27"/>
      <c r="AE5" s="28"/>
    </row>
    <row r="6" spans="1:31" ht="15.75" customHeight="1">
      <c r="A6" s="29">
        <f t="shared" si="0"/>
        <v>2</v>
      </c>
      <c r="B6" s="30" t="s">
        <v>23</v>
      </c>
      <c r="C6" s="31">
        <f>COUNT(F6,H6,J6,L6,N6,P6,R6,T6,V6,X6)</f>
        <v>4</v>
      </c>
      <c r="D6" s="32">
        <f>AA6-AD6</f>
        <v>56.5</v>
      </c>
      <c r="E6" s="33">
        <f>AB6-AE6</f>
        <v>185</v>
      </c>
      <c r="F6" s="21">
        <v>14</v>
      </c>
      <c r="G6" s="22">
        <v>146</v>
      </c>
      <c r="H6" s="21">
        <v>12</v>
      </c>
      <c r="I6" s="22">
        <v>-76</v>
      </c>
      <c r="J6" s="17">
        <v>14.5</v>
      </c>
      <c r="K6" s="18">
        <v>48</v>
      </c>
      <c r="L6" s="17">
        <v>16</v>
      </c>
      <c r="M6" s="18">
        <v>67</v>
      </c>
      <c r="N6" s="21"/>
      <c r="O6" s="22"/>
      <c r="P6" s="34"/>
      <c r="Q6" s="35"/>
      <c r="R6" s="21"/>
      <c r="S6" s="22"/>
      <c r="T6" s="21"/>
      <c r="U6" s="22"/>
      <c r="V6" s="34"/>
      <c r="W6" s="35"/>
      <c r="X6" s="34"/>
      <c r="Y6" s="35"/>
      <c r="Z6" s="25"/>
      <c r="AA6" s="36">
        <f>SUM(F6,H6,J6,L6,N6,P6,R6,T6,V6,X6)</f>
        <v>56.5</v>
      </c>
      <c r="AB6" s="33">
        <f>SUM(G6,I6,K6,M6,O6,Q6,S6,U6,W6,Y6)</f>
        <v>185</v>
      </c>
      <c r="AC6" s="25"/>
      <c r="AD6" s="37"/>
      <c r="AE6" s="38"/>
    </row>
    <row r="7" spans="1:31" ht="15.75" customHeight="1">
      <c r="A7" s="29">
        <f t="shared" si="0"/>
        <v>3</v>
      </c>
      <c r="B7" s="30" t="s">
        <v>24</v>
      </c>
      <c r="C7" s="31">
        <f>COUNT(F7,H7,J7,L7,N7,P7,R7,T7,V7,X7)</f>
        <v>4</v>
      </c>
      <c r="D7" s="32">
        <f>AA7-AD7</f>
        <v>55</v>
      </c>
      <c r="E7" s="33">
        <f>AB7-AE7</f>
        <v>165</v>
      </c>
      <c r="F7" s="21">
        <v>17</v>
      </c>
      <c r="G7" s="22">
        <v>185</v>
      </c>
      <c r="H7" s="21">
        <v>15</v>
      </c>
      <c r="I7" s="22">
        <v>60</v>
      </c>
      <c r="J7" s="17">
        <v>10.5</v>
      </c>
      <c r="K7" s="18">
        <v>-59</v>
      </c>
      <c r="L7" s="17">
        <v>12.5</v>
      </c>
      <c r="M7" s="18">
        <v>-21</v>
      </c>
      <c r="N7" s="21"/>
      <c r="O7" s="22"/>
      <c r="P7" s="21"/>
      <c r="Q7" s="22"/>
      <c r="R7" s="21"/>
      <c r="S7" s="22"/>
      <c r="T7" s="34"/>
      <c r="U7" s="35"/>
      <c r="V7" s="34"/>
      <c r="W7" s="35"/>
      <c r="X7" s="34"/>
      <c r="Y7" s="35"/>
      <c r="Z7" s="25"/>
      <c r="AA7" s="36">
        <f>SUM(F7,H7,J7,L7,N7,P7,R7,T7,V7,X7)</f>
        <v>55</v>
      </c>
      <c r="AB7" s="33">
        <f>SUM(G7,I7,K7,M7,O7,Q7,S7,U7,W7,Y7)</f>
        <v>165</v>
      </c>
      <c r="AC7" s="25"/>
      <c r="AD7" s="37"/>
      <c r="AE7" s="38"/>
    </row>
    <row r="8" spans="1:31" ht="15.75" customHeight="1">
      <c r="A8" s="29">
        <f t="shared" si="0"/>
        <v>4</v>
      </c>
      <c r="B8" s="30" t="s">
        <v>25</v>
      </c>
      <c r="C8" s="31">
        <f>COUNT(F8,H8,J8,L8,N8,P8,R8,T8,V8,X8)</f>
        <v>4</v>
      </c>
      <c r="D8" s="32">
        <f>AA8-AD8</f>
        <v>54.5</v>
      </c>
      <c r="E8" s="33">
        <f>AB8-AE8</f>
        <v>185</v>
      </c>
      <c r="F8" s="21">
        <v>14</v>
      </c>
      <c r="G8" s="22">
        <v>23</v>
      </c>
      <c r="H8" s="21">
        <v>13.5</v>
      </c>
      <c r="I8" s="22">
        <v>37</v>
      </c>
      <c r="J8" s="21">
        <v>11.5</v>
      </c>
      <c r="K8" s="22">
        <v>56</v>
      </c>
      <c r="L8" s="17">
        <v>15.5</v>
      </c>
      <c r="M8" s="18">
        <v>69</v>
      </c>
      <c r="N8" s="21"/>
      <c r="O8" s="22"/>
      <c r="P8" s="21"/>
      <c r="Q8" s="22"/>
      <c r="R8" s="34"/>
      <c r="S8" s="35"/>
      <c r="T8" s="21"/>
      <c r="U8" s="22"/>
      <c r="V8" s="34"/>
      <c r="W8" s="35"/>
      <c r="X8" s="34"/>
      <c r="Y8" s="35"/>
      <c r="Z8" s="25"/>
      <c r="AA8" s="36">
        <f>SUM(F8,H8,J8,L8,N8,P8,R8,T8,V8,X8)</f>
        <v>54.5</v>
      </c>
      <c r="AB8" s="33">
        <f>SUM(G8,I8,K8,M8,O8,Q8,S8,U8,W8,Y8)</f>
        <v>185</v>
      </c>
      <c r="AC8" s="25"/>
      <c r="AD8" s="37"/>
      <c r="AE8" s="38"/>
    </row>
    <row r="9" spans="1:31" ht="15.75" customHeight="1">
      <c r="A9" s="29">
        <f t="shared" si="0"/>
        <v>5</v>
      </c>
      <c r="B9" s="30" t="s">
        <v>26</v>
      </c>
      <c r="C9" s="31">
        <f>COUNT(F9,H9,J9,L9,N9,P9,R9,T9,V9,X9)</f>
        <v>4</v>
      </c>
      <c r="D9" s="32">
        <f>AA9-AD9</f>
        <v>49.5</v>
      </c>
      <c r="E9" s="33">
        <f>AB9-AE9</f>
        <v>9</v>
      </c>
      <c r="F9" s="21">
        <v>12</v>
      </c>
      <c r="G9" s="22">
        <v>-34</v>
      </c>
      <c r="H9" s="21">
        <v>12</v>
      </c>
      <c r="I9" s="22">
        <v>28</v>
      </c>
      <c r="J9" s="17">
        <v>13</v>
      </c>
      <c r="K9" s="18">
        <v>39</v>
      </c>
      <c r="L9" s="17">
        <v>12.5</v>
      </c>
      <c r="M9" s="18">
        <v>-24</v>
      </c>
      <c r="N9" s="34"/>
      <c r="O9" s="35"/>
      <c r="P9" s="21"/>
      <c r="Q9" s="22"/>
      <c r="R9" s="21"/>
      <c r="S9" s="22"/>
      <c r="T9" s="21"/>
      <c r="U9" s="22"/>
      <c r="V9" s="34"/>
      <c r="W9" s="35"/>
      <c r="X9" s="34"/>
      <c r="Y9" s="35"/>
      <c r="Z9" s="25"/>
      <c r="AA9" s="36">
        <f>SUM(F9,H9,J9,L9,N9,P9,R9,T9,V9,X9)</f>
        <v>49.5</v>
      </c>
      <c r="AB9" s="33">
        <f>SUM(G9,I9,K9,M9,O9,Q9,S9,U9,W9,Y9)</f>
        <v>9</v>
      </c>
      <c r="AC9" s="25"/>
      <c r="AD9" s="39"/>
      <c r="AE9" s="40"/>
    </row>
    <row r="10" spans="1:31" ht="15.75" customHeight="1">
      <c r="A10" s="29">
        <f t="shared" si="0"/>
        <v>6</v>
      </c>
      <c r="B10" s="30" t="s">
        <v>27</v>
      </c>
      <c r="C10" s="31">
        <f>COUNT(F10,H10,J11,L10,N10,P10,R10,T10,V10,X10)</f>
        <v>4</v>
      </c>
      <c r="D10" s="32">
        <f>AA10-AD10</f>
        <v>46</v>
      </c>
      <c r="E10" s="33">
        <f>AB10-AE10</f>
        <v>-59</v>
      </c>
      <c r="F10" s="21">
        <v>11</v>
      </c>
      <c r="G10" s="22">
        <v>-51</v>
      </c>
      <c r="H10" s="21">
        <v>12</v>
      </c>
      <c r="I10" s="22">
        <v>21</v>
      </c>
      <c r="J10" s="17">
        <v>8.5</v>
      </c>
      <c r="K10" s="41">
        <v>-132</v>
      </c>
      <c r="L10" s="21">
        <v>14.5</v>
      </c>
      <c r="M10" s="22">
        <v>103</v>
      </c>
      <c r="N10" s="34"/>
      <c r="O10" s="35"/>
      <c r="P10" s="21"/>
      <c r="Q10" s="22"/>
      <c r="R10" s="21"/>
      <c r="S10" s="22"/>
      <c r="T10" s="34"/>
      <c r="U10" s="35"/>
      <c r="V10" s="34"/>
      <c r="W10" s="35"/>
      <c r="X10" s="34"/>
      <c r="Y10" s="35"/>
      <c r="Z10" s="25"/>
      <c r="AA10" s="36">
        <f>SUM(F10,H10,J10,L10,N10,P10,R10,T10,V10,X10)</f>
        <v>46</v>
      </c>
      <c r="AB10" s="33">
        <f>SUM(G10,I10,K10,M10,O10,Q10,S10,U10,W10,Y10)</f>
        <v>-59</v>
      </c>
      <c r="AC10" s="25"/>
      <c r="AD10" s="37"/>
      <c r="AE10" s="38"/>
    </row>
    <row r="11" spans="1:31" ht="15.75" customHeight="1">
      <c r="A11" s="29">
        <f t="shared" si="0"/>
        <v>7</v>
      </c>
      <c r="B11" s="30" t="s">
        <v>28</v>
      </c>
      <c r="C11" s="31">
        <f aca="true" t="shared" si="1" ref="C11:C34">COUNT(F11,H11,J11,L11,N11,P11,R11,T11,V11,X11)</f>
        <v>4</v>
      </c>
      <c r="D11" s="32">
        <f>AA11-AD11</f>
        <v>44</v>
      </c>
      <c r="E11" s="33">
        <f>AB11-AE11</f>
        <v>-137</v>
      </c>
      <c r="F11" s="21">
        <v>11.5</v>
      </c>
      <c r="G11" s="22">
        <v>38</v>
      </c>
      <c r="H11" s="21">
        <v>11.5</v>
      </c>
      <c r="I11" s="22">
        <v>-53</v>
      </c>
      <c r="J11" s="17">
        <v>11</v>
      </c>
      <c r="K11" s="18">
        <v>-67</v>
      </c>
      <c r="L11" s="17">
        <v>10</v>
      </c>
      <c r="M11" s="18">
        <v>-55</v>
      </c>
      <c r="N11" s="34"/>
      <c r="O11" s="35"/>
      <c r="P11" s="21"/>
      <c r="Q11" s="22"/>
      <c r="R11" s="21"/>
      <c r="S11" s="22"/>
      <c r="T11" s="21"/>
      <c r="U11" s="22"/>
      <c r="V11" s="34"/>
      <c r="W11" s="35"/>
      <c r="X11" s="34"/>
      <c r="Y11" s="35"/>
      <c r="Z11" s="25"/>
      <c r="AA11" s="36">
        <f>SUM(F11,H11,J11,L11,N11,P11,R11,T11,V11,X11)</f>
        <v>44</v>
      </c>
      <c r="AB11" s="33">
        <f>SUM(G11,I11,K11,M11,O11,Q11,S11,U11,W11,Y11)</f>
        <v>-137</v>
      </c>
      <c r="AC11" s="25"/>
      <c r="AD11" s="39"/>
      <c r="AE11" s="40"/>
    </row>
    <row r="12" spans="1:31" ht="15.75" customHeight="1">
      <c r="A12" s="29">
        <f t="shared" si="0"/>
        <v>8</v>
      </c>
      <c r="B12" s="42" t="s">
        <v>29</v>
      </c>
      <c r="C12" s="31">
        <f t="shared" si="1"/>
        <v>3</v>
      </c>
      <c r="D12" s="32">
        <f>AA12-AD12</f>
        <v>40</v>
      </c>
      <c r="E12" s="33">
        <f>AB12-AE12</f>
        <v>56</v>
      </c>
      <c r="F12" s="21">
        <v>11</v>
      </c>
      <c r="G12" s="22">
        <v>-76</v>
      </c>
      <c r="H12" s="21">
        <v>14.5</v>
      </c>
      <c r="I12" s="22">
        <v>65</v>
      </c>
      <c r="J12" s="17">
        <v>14.5</v>
      </c>
      <c r="K12" s="18">
        <v>67</v>
      </c>
      <c r="L12" s="17"/>
      <c r="M12" s="18"/>
      <c r="N12" s="21"/>
      <c r="O12" s="22"/>
      <c r="P12" s="34"/>
      <c r="Q12" s="35"/>
      <c r="R12" s="34"/>
      <c r="S12" s="35"/>
      <c r="T12" s="21"/>
      <c r="U12" s="22"/>
      <c r="V12" s="34"/>
      <c r="W12" s="35"/>
      <c r="X12" s="34"/>
      <c r="Y12" s="35"/>
      <c r="Z12" s="25"/>
      <c r="AA12" s="36">
        <f>SUM(F12,H12,J12,L12,N12,P12,R12,T12,V12,X12)</f>
        <v>40</v>
      </c>
      <c r="AB12" s="33">
        <f>SUM(G12,I12,K12,M12,O12,Q12,S12,U12,W12,Y12)</f>
        <v>56</v>
      </c>
      <c r="AC12" s="25"/>
      <c r="AD12" s="37"/>
      <c r="AE12" s="38"/>
    </row>
    <row r="13" spans="1:31" ht="15.75" customHeight="1">
      <c r="A13" s="29">
        <f t="shared" si="0"/>
        <v>9</v>
      </c>
      <c r="B13" s="30" t="s">
        <v>30</v>
      </c>
      <c r="C13" s="31">
        <f t="shared" si="1"/>
        <v>3</v>
      </c>
      <c r="D13" s="32">
        <f>AA13-AD13</f>
        <v>38.5</v>
      </c>
      <c r="E13" s="33">
        <f>AB13-AE13</f>
        <v>145</v>
      </c>
      <c r="F13" s="21">
        <v>15</v>
      </c>
      <c r="G13" s="22">
        <v>201</v>
      </c>
      <c r="H13" s="34"/>
      <c r="I13" s="35"/>
      <c r="J13" s="17">
        <v>11</v>
      </c>
      <c r="K13" s="18">
        <v>-96</v>
      </c>
      <c r="L13" s="17">
        <v>12.5</v>
      </c>
      <c r="M13" s="18">
        <v>40</v>
      </c>
      <c r="N13" s="34"/>
      <c r="O13" s="35"/>
      <c r="P13" s="34"/>
      <c r="Q13" s="35"/>
      <c r="R13" s="34"/>
      <c r="S13" s="35"/>
      <c r="T13" s="21"/>
      <c r="U13" s="22"/>
      <c r="V13" s="34"/>
      <c r="W13" s="35"/>
      <c r="X13" s="34"/>
      <c r="Y13" s="35"/>
      <c r="Z13" s="25"/>
      <c r="AA13" s="36">
        <f>SUM(F13,H13,J13,L13,N13,P13,R13,T13,V13,X13)</f>
        <v>38.5</v>
      </c>
      <c r="AB13" s="33">
        <f>SUM(G13,I13,K13,M13,O13,Q13,S13,U13,W13,Y13)</f>
        <v>145</v>
      </c>
      <c r="AC13" s="25"/>
      <c r="AD13" s="37"/>
      <c r="AE13" s="38"/>
    </row>
    <row r="14" spans="1:31" ht="15.75" customHeight="1">
      <c r="A14" s="29">
        <f t="shared" si="0"/>
        <v>10</v>
      </c>
      <c r="B14" s="30" t="s">
        <v>31</v>
      </c>
      <c r="C14" s="31">
        <f t="shared" si="1"/>
        <v>3</v>
      </c>
      <c r="D14" s="32">
        <f>AA14-AD14</f>
        <v>33.5</v>
      </c>
      <c r="E14" s="33">
        <f>AB14-AE14</f>
        <v>-201</v>
      </c>
      <c r="F14" s="21">
        <v>11.5</v>
      </c>
      <c r="G14" s="22">
        <v>-122</v>
      </c>
      <c r="H14" s="21">
        <v>11.5</v>
      </c>
      <c r="I14" s="22">
        <v>17</v>
      </c>
      <c r="J14" s="17"/>
      <c r="K14" s="18"/>
      <c r="L14" s="17">
        <v>10.5</v>
      </c>
      <c r="M14" s="18">
        <v>-96</v>
      </c>
      <c r="N14" s="34"/>
      <c r="O14" s="35"/>
      <c r="P14" s="21"/>
      <c r="Q14" s="22"/>
      <c r="R14" s="34"/>
      <c r="S14" s="35"/>
      <c r="T14" s="34"/>
      <c r="U14" s="35"/>
      <c r="V14" s="34"/>
      <c r="W14" s="35"/>
      <c r="X14" s="34"/>
      <c r="Y14" s="35"/>
      <c r="Z14" s="25"/>
      <c r="AA14" s="36">
        <f>SUM(F14,H14,J14,L14,N14,P14,R14,T14,V14,X14)</f>
        <v>33.5</v>
      </c>
      <c r="AB14" s="33">
        <f>SUM(G14,I14,K14,M14,O14,Q14,S14,U14,W14,Y14)</f>
        <v>-201</v>
      </c>
      <c r="AC14" s="25"/>
      <c r="AD14" s="37"/>
      <c r="AE14" s="38"/>
    </row>
    <row r="15" spans="1:31" ht="15.75" customHeight="1">
      <c r="A15" s="29">
        <f t="shared" si="0"/>
        <v>11</v>
      </c>
      <c r="B15" s="30" t="s">
        <v>32</v>
      </c>
      <c r="C15" s="31">
        <f t="shared" si="1"/>
        <v>3</v>
      </c>
      <c r="D15" s="32">
        <f>AA15-AD15</f>
        <v>32</v>
      </c>
      <c r="E15" s="33">
        <f>AB15-AE15</f>
        <v>-273</v>
      </c>
      <c r="F15" s="21">
        <v>6</v>
      </c>
      <c r="G15" s="22">
        <v>-284</v>
      </c>
      <c r="H15" s="34"/>
      <c r="I15" s="35"/>
      <c r="J15" s="17">
        <v>11.5</v>
      </c>
      <c r="K15" s="18">
        <v>-24</v>
      </c>
      <c r="L15" s="21">
        <v>14.5</v>
      </c>
      <c r="M15" s="22">
        <v>35</v>
      </c>
      <c r="N15" s="21"/>
      <c r="O15" s="22"/>
      <c r="P15" s="34"/>
      <c r="Q15" s="35"/>
      <c r="R15" s="34"/>
      <c r="S15" s="35"/>
      <c r="T15" s="34"/>
      <c r="U15" s="35"/>
      <c r="V15" s="34"/>
      <c r="W15" s="35"/>
      <c r="X15" s="34"/>
      <c r="Y15" s="35"/>
      <c r="Z15" s="25"/>
      <c r="AA15" s="36">
        <f>SUM(F15,H15,J15,L15,N15,P15,R15,T15,V15,X15)</f>
        <v>32</v>
      </c>
      <c r="AB15" s="33">
        <f>SUM(G15,I15,K15,M15,O15,Q15,S15,U15,W15,Y15)</f>
        <v>-273</v>
      </c>
      <c r="AC15" s="25"/>
      <c r="AD15" s="37"/>
      <c r="AE15" s="38"/>
    </row>
    <row r="16" spans="1:31" ht="15.75" customHeight="1">
      <c r="A16" s="29">
        <f t="shared" si="0"/>
        <v>12</v>
      </c>
      <c r="B16" s="43" t="s">
        <v>33</v>
      </c>
      <c r="C16" s="31">
        <f t="shared" si="1"/>
        <v>3</v>
      </c>
      <c r="D16" s="32">
        <f>AA16-AD16</f>
        <v>31</v>
      </c>
      <c r="E16" s="33">
        <f>AB16-AE16</f>
        <v>-361</v>
      </c>
      <c r="F16" s="34"/>
      <c r="G16" s="35"/>
      <c r="H16" s="21">
        <v>8.5</v>
      </c>
      <c r="I16" s="22">
        <v>-107</v>
      </c>
      <c r="J16" s="21">
        <v>14</v>
      </c>
      <c r="K16" s="22">
        <v>9</v>
      </c>
      <c r="L16" s="21">
        <v>8.5</v>
      </c>
      <c r="M16" s="22">
        <v>-263</v>
      </c>
      <c r="N16" s="34"/>
      <c r="O16" s="35"/>
      <c r="P16" s="34"/>
      <c r="Q16" s="35"/>
      <c r="R16" s="34"/>
      <c r="S16" s="35"/>
      <c r="T16" s="34"/>
      <c r="U16" s="35"/>
      <c r="V16" s="34"/>
      <c r="W16" s="35"/>
      <c r="X16" s="34"/>
      <c r="Y16" s="35"/>
      <c r="Z16" s="25"/>
      <c r="AA16" s="36">
        <f>SUM(F16,H16,J16,L16,N16,P16,R16,T16,V16,X16)</f>
        <v>31</v>
      </c>
      <c r="AB16" s="33">
        <f>SUM(G16,I16,K16,M16,O16,Q16,S16,U16,W16,Y16)</f>
        <v>-361</v>
      </c>
      <c r="AC16" s="25"/>
      <c r="AD16" s="37"/>
      <c r="AE16" s="38"/>
    </row>
    <row r="17" spans="1:31" ht="15.75" customHeight="1">
      <c r="A17" s="29">
        <f t="shared" si="0"/>
        <v>13</v>
      </c>
      <c r="B17" s="43" t="s">
        <v>34</v>
      </c>
      <c r="C17" s="31">
        <f t="shared" si="1"/>
        <v>2</v>
      </c>
      <c r="D17" s="32">
        <f>AA17-AD17</f>
        <v>27</v>
      </c>
      <c r="E17" s="33">
        <f>AB17-AE17</f>
        <v>54</v>
      </c>
      <c r="F17" s="34"/>
      <c r="G17" s="35"/>
      <c r="H17" s="21">
        <v>14.5</v>
      </c>
      <c r="I17" s="22">
        <v>38</v>
      </c>
      <c r="J17" s="21">
        <v>12.5</v>
      </c>
      <c r="K17" s="22">
        <v>16</v>
      </c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35"/>
      <c r="X17" s="34"/>
      <c r="Y17" s="35"/>
      <c r="Z17" s="25"/>
      <c r="AA17" s="36">
        <f>SUM(F17,H17,J17,L17,N17,P17,R17,T17,V17,X17)</f>
        <v>27</v>
      </c>
      <c r="AB17" s="33">
        <f>SUM(G17,I17,K17,M17,O17,Q17,S17,U17,W17,Y17)</f>
        <v>54</v>
      </c>
      <c r="AC17" s="25"/>
      <c r="AD17" s="37"/>
      <c r="AE17" s="38"/>
    </row>
    <row r="18" spans="1:31" ht="15.75" customHeight="1">
      <c r="A18" s="29">
        <f t="shared" si="0"/>
        <v>14</v>
      </c>
      <c r="B18" s="30" t="s">
        <v>35</v>
      </c>
      <c r="C18" s="31">
        <f t="shared" si="1"/>
        <v>2</v>
      </c>
      <c r="D18" s="32">
        <f>AA18-AD18</f>
        <v>25</v>
      </c>
      <c r="E18" s="33">
        <f>AB18-AE18</f>
        <v>-62</v>
      </c>
      <c r="F18" s="21">
        <v>11</v>
      </c>
      <c r="G18" s="22">
        <v>-109</v>
      </c>
      <c r="H18" s="34"/>
      <c r="I18" s="35"/>
      <c r="J18" s="17">
        <v>14</v>
      </c>
      <c r="K18" s="18">
        <v>47</v>
      </c>
      <c r="L18" s="17"/>
      <c r="M18" s="18"/>
      <c r="N18" s="21"/>
      <c r="O18" s="22"/>
      <c r="P18" s="21"/>
      <c r="Q18" s="22"/>
      <c r="R18" s="34"/>
      <c r="S18" s="35"/>
      <c r="T18" s="21"/>
      <c r="U18" s="22"/>
      <c r="V18" s="34"/>
      <c r="W18" s="35"/>
      <c r="X18" s="34"/>
      <c r="Y18" s="35"/>
      <c r="Z18" s="25"/>
      <c r="AA18" s="36">
        <f>SUM(F18,H18,J18,L18,N18,P18,R18,T18,V18,X18)</f>
        <v>25</v>
      </c>
      <c r="AB18" s="33">
        <f>SUM(G18,I18,K18,M18,O18,Q18,S18,U18,W18,Y18)</f>
        <v>-62</v>
      </c>
      <c r="AC18" s="25"/>
      <c r="AD18" s="39"/>
      <c r="AE18" s="40"/>
    </row>
    <row r="19" spans="1:31" ht="15.75" customHeight="1">
      <c r="A19" s="29">
        <f t="shared" si="0"/>
        <v>15</v>
      </c>
      <c r="B19" s="43" t="s">
        <v>36</v>
      </c>
      <c r="C19" s="31">
        <f t="shared" si="1"/>
        <v>2</v>
      </c>
      <c r="D19" s="32">
        <f>AA19-AD19</f>
        <v>22.5</v>
      </c>
      <c r="E19" s="33">
        <f>AB19-AE19</f>
        <v>63</v>
      </c>
      <c r="F19" s="34"/>
      <c r="G19" s="35"/>
      <c r="H19" s="34"/>
      <c r="I19" s="35"/>
      <c r="J19" s="21">
        <v>13</v>
      </c>
      <c r="K19" s="22">
        <v>21</v>
      </c>
      <c r="L19" s="21">
        <v>9.5</v>
      </c>
      <c r="M19" s="22">
        <v>42</v>
      </c>
      <c r="N19" s="21"/>
      <c r="O19" s="22"/>
      <c r="P19" s="21"/>
      <c r="Q19" s="22"/>
      <c r="R19" s="21"/>
      <c r="S19" s="22"/>
      <c r="T19" s="21"/>
      <c r="U19" s="22"/>
      <c r="V19" s="34"/>
      <c r="W19" s="35"/>
      <c r="X19" s="34"/>
      <c r="Y19" s="35"/>
      <c r="Z19" s="25"/>
      <c r="AA19" s="36">
        <f>SUM(F19,H19,J19,L19,N19,P19,R19,T19,V19,X19)</f>
        <v>22.5</v>
      </c>
      <c r="AB19" s="33">
        <f>SUM(G19,I19,K19,M19,O19,Q19,S19,U19,W19,Y19)</f>
        <v>63</v>
      </c>
      <c r="AC19" s="25"/>
      <c r="AD19" s="37"/>
      <c r="AE19" s="38"/>
    </row>
    <row r="20" spans="1:31" ht="15.75" customHeight="1">
      <c r="A20" s="29"/>
      <c r="B20" s="30" t="s">
        <v>37</v>
      </c>
      <c r="C20" s="31">
        <f t="shared" si="1"/>
        <v>0</v>
      </c>
      <c r="D20" s="32">
        <f>AA20-AD20</f>
        <v>0</v>
      </c>
      <c r="E20" s="33">
        <f>AB20-AE20</f>
        <v>0</v>
      </c>
      <c r="F20" s="34"/>
      <c r="G20" s="35"/>
      <c r="H20" s="34"/>
      <c r="I20" s="35"/>
      <c r="J20" s="34"/>
      <c r="K20" s="35"/>
      <c r="L20" s="17"/>
      <c r="M20" s="18"/>
      <c r="N20" s="34"/>
      <c r="O20" s="35"/>
      <c r="P20" s="21"/>
      <c r="Q20" s="22"/>
      <c r="R20" s="21"/>
      <c r="S20" s="22"/>
      <c r="T20" s="21"/>
      <c r="U20" s="22"/>
      <c r="V20" s="34"/>
      <c r="W20" s="35"/>
      <c r="X20" s="34"/>
      <c r="Y20" s="35"/>
      <c r="Z20" s="25"/>
      <c r="AA20" s="36">
        <f>SUM(F20,H20,J20,L20,N20,P20,R20,T20,V20,X20)</f>
        <v>0</v>
      </c>
      <c r="AB20" s="33">
        <f>SUM(G20,I20,K20,M20,O20,Q20,S20,U20,W20,Y20)</f>
        <v>0</v>
      </c>
      <c r="AC20" s="25"/>
      <c r="AD20" s="39"/>
      <c r="AE20" s="40"/>
    </row>
    <row r="21" spans="1:31" ht="15.75" customHeight="1">
      <c r="A21" s="29"/>
      <c r="B21" s="30" t="s">
        <v>38</v>
      </c>
      <c r="C21" s="31">
        <f t="shared" si="1"/>
        <v>0</v>
      </c>
      <c r="D21" s="32">
        <f>AA21-AD21</f>
        <v>0</v>
      </c>
      <c r="E21" s="33">
        <f>AB21-AE21</f>
        <v>0</v>
      </c>
      <c r="F21" s="34"/>
      <c r="G21" s="35"/>
      <c r="H21" s="34"/>
      <c r="I21" s="35"/>
      <c r="J21" s="34"/>
      <c r="K21" s="35"/>
      <c r="L21" s="17"/>
      <c r="M21" s="18"/>
      <c r="N21" s="21"/>
      <c r="O21" s="22"/>
      <c r="P21" s="21"/>
      <c r="Q21" s="22"/>
      <c r="R21" s="34"/>
      <c r="S21" s="35"/>
      <c r="T21" s="34"/>
      <c r="U21" s="35"/>
      <c r="V21" s="34"/>
      <c r="W21" s="35"/>
      <c r="X21" s="34"/>
      <c r="Y21" s="35"/>
      <c r="Z21" s="25"/>
      <c r="AA21" s="36">
        <f>SUM(F21,H21,J21,L21,N21,P21,R21,T21,V21,X21)</f>
        <v>0</v>
      </c>
      <c r="AB21" s="33">
        <f>SUM(G21,I21,K21,M21,O21,Q21,S21,U21,W21,Y21)</f>
        <v>0</v>
      </c>
      <c r="AC21" s="25"/>
      <c r="AD21" s="37"/>
      <c r="AE21" s="38"/>
    </row>
    <row r="22" spans="1:31" ht="15.75" customHeight="1">
      <c r="A22" s="29"/>
      <c r="B22" s="30" t="s">
        <v>39</v>
      </c>
      <c r="C22" s="31">
        <f t="shared" si="1"/>
        <v>0</v>
      </c>
      <c r="D22" s="32">
        <f>AA22-AD22</f>
        <v>0</v>
      </c>
      <c r="E22" s="33">
        <f>AB22-AE22</f>
        <v>0</v>
      </c>
      <c r="F22" s="34"/>
      <c r="G22" s="35"/>
      <c r="H22" s="34"/>
      <c r="I22" s="35"/>
      <c r="J22" s="34"/>
      <c r="K22" s="35"/>
      <c r="L22" s="17"/>
      <c r="M22" s="18"/>
      <c r="N22" s="34"/>
      <c r="O22" s="35"/>
      <c r="P22" s="21"/>
      <c r="Q22" s="22"/>
      <c r="R22" s="21"/>
      <c r="S22" s="22"/>
      <c r="T22" s="21"/>
      <c r="U22" s="22"/>
      <c r="V22" s="34"/>
      <c r="W22" s="35"/>
      <c r="X22" s="34"/>
      <c r="Y22" s="35"/>
      <c r="Z22" s="25"/>
      <c r="AA22" s="36">
        <f>SUM(F22,H22,J22,L22,N22,P22,R22,T22,V22,X22)</f>
        <v>0</v>
      </c>
      <c r="AB22" s="33">
        <f>SUM(G22,I22,K22,M22,O22,Q22,S22,U22,W22,Y22)</f>
        <v>0</v>
      </c>
      <c r="AC22" s="25"/>
      <c r="AD22" s="37"/>
      <c r="AE22" s="38"/>
    </row>
    <row r="23" spans="1:31" ht="15.75" customHeight="1">
      <c r="A23" s="29"/>
      <c r="B23" s="30" t="s">
        <v>40</v>
      </c>
      <c r="C23" s="31">
        <f t="shared" si="1"/>
        <v>0</v>
      </c>
      <c r="D23" s="32">
        <f>AA23-AD23</f>
        <v>0</v>
      </c>
      <c r="E23" s="33">
        <f>AB23-AE23</f>
        <v>0</v>
      </c>
      <c r="F23" s="34"/>
      <c r="G23" s="35"/>
      <c r="H23" s="34"/>
      <c r="I23" s="35"/>
      <c r="J23" s="34"/>
      <c r="K23" s="35"/>
      <c r="L23" s="17"/>
      <c r="M23" s="18"/>
      <c r="N23" s="34"/>
      <c r="O23" s="35"/>
      <c r="P23" s="34"/>
      <c r="Q23" s="35"/>
      <c r="R23" s="34"/>
      <c r="S23" s="35"/>
      <c r="T23" s="34"/>
      <c r="U23" s="35"/>
      <c r="V23" s="34"/>
      <c r="W23" s="35"/>
      <c r="X23" s="34"/>
      <c r="Y23" s="35"/>
      <c r="Z23" s="25"/>
      <c r="AA23" s="36">
        <f>SUM(F23,H23,J23,L23,N23,P23,R23,T23,V23,X23)</f>
        <v>0</v>
      </c>
      <c r="AB23" s="33">
        <f>SUM(G23,I23,K23,M23,O23,Q23,S23,U23,W23,Y23)</f>
        <v>0</v>
      </c>
      <c r="AC23" s="25"/>
      <c r="AD23" s="44"/>
      <c r="AE23" s="45"/>
    </row>
    <row r="24" spans="1:31" ht="15.75" customHeight="1">
      <c r="A24" s="29"/>
      <c r="B24" s="30" t="s">
        <v>41</v>
      </c>
      <c r="C24" s="31">
        <f t="shared" si="1"/>
        <v>0</v>
      </c>
      <c r="D24" s="32">
        <f>AA24-AD24</f>
        <v>0</v>
      </c>
      <c r="E24" s="33">
        <f>AB24-AE24</f>
        <v>0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34"/>
      <c r="Y24" s="35"/>
      <c r="Z24" s="25"/>
      <c r="AA24" s="36">
        <f>SUM(F24,H24,J24,L24,N24,P24,R24,T24,V24,X24)</f>
        <v>0</v>
      </c>
      <c r="AB24" s="33">
        <f>SUM(G24,I24,K24,M24,O24,Q24,S24,U24,W24,Y24)</f>
        <v>0</v>
      </c>
      <c r="AC24" s="25"/>
      <c r="AD24" s="37"/>
      <c r="AE24" s="38"/>
    </row>
    <row r="25" spans="1:31" ht="15.75" customHeight="1">
      <c r="A25" s="29"/>
      <c r="B25" s="30" t="s">
        <v>42</v>
      </c>
      <c r="C25" s="31">
        <f t="shared" si="1"/>
        <v>0</v>
      </c>
      <c r="D25" s="32">
        <f>AA25-AD25</f>
        <v>0</v>
      </c>
      <c r="E25" s="33">
        <f>AB25-AE25</f>
        <v>0</v>
      </c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4"/>
      <c r="W25" s="35"/>
      <c r="X25" s="34"/>
      <c r="Y25" s="35"/>
      <c r="Z25" s="25"/>
      <c r="AA25" s="36">
        <f>SUM(F25,H25,J25,L25,N25,P25,R25,T25,V25,X25)</f>
        <v>0</v>
      </c>
      <c r="AB25" s="33">
        <f>SUM(G25,I25,K25,M25,O25,Q25,S25,U25,W25,Y25)</f>
        <v>0</v>
      </c>
      <c r="AC25" s="25"/>
      <c r="AD25" s="37"/>
      <c r="AE25" s="38"/>
    </row>
    <row r="26" spans="1:31" ht="15.75" customHeight="1">
      <c r="A26" s="29"/>
      <c r="B26" s="30" t="s">
        <v>43</v>
      </c>
      <c r="C26" s="31">
        <f t="shared" si="1"/>
        <v>0</v>
      </c>
      <c r="D26" s="32">
        <f>AA26-AD26</f>
        <v>0</v>
      </c>
      <c r="E26" s="33">
        <f>AB26-AE26</f>
        <v>0</v>
      </c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35"/>
      <c r="T26" s="34"/>
      <c r="U26" s="35"/>
      <c r="V26" s="34"/>
      <c r="W26" s="35"/>
      <c r="X26" s="34"/>
      <c r="Y26" s="35"/>
      <c r="Z26" s="25"/>
      <c r="AA26" s="36">
        <f>SUM(F26,H26,J26,L26,N26,P26,R26,T26,V26,X26)</f>
        <v>0</v>
      </c>
      <c r="AB26" s="33">
        <f>SUM(G26,I26,K26,M26,O26,Q26,S26,U26,W26,Y26)</f>
        <v>0</v>
      </c>
      <c r="AC26" s="25"/>
      <c r="AD26" s="37"/>
      <c r="AE26" s="38"/>
    </row>
    <row r="27" spans="1:31" ht="15.75" customHeight="1">
      <c r="A27" s="29"/>
      <c r="B27" s="42" t="s">
        <v>44</v>
      </c>
      <c r="C27" s="31">
        <f t="shared" si="1"/>
        <v>0</v>
      </c>
      <c r="D27" s="32">
        <f>AA27-AD27</f>
        <v>0</v>
      </c>
      <c r="E27" s="33">
        <f>AB27-AE27</f>
        <v>0</v>
      </c>
      <c r="F27" s="34"/>
      <c r="G27" s="35"/>
      <c r="H27" s="34"/>
      <c r="I27" s="35"/>
      <c r="J27" s="34"/>
      <c r="K27" s="35"/>
      <c r="L27" s="17"/>
      <c r="M27" s="18"/>
      <c r="N27" s="34"/>
      <c r="O27" s="35"/>
      <c r="P27" s="21"/>
      <c r="Q27" s="22"/>
      <c r="R27" s="34"/>
      <c r="S27" s="35"/>
      <c r="T27" s="34"/>
      <c r="U27" s="35"/>
      <c r="V27" s="34"/>
      <c r="W27" s="35"/>
      <c r="X27" s="34"/>
      <c r="Y27" s="35"/>
      <c r="Z27" s="25"/>
      <c r="AA27" s="36">
        <f>SUM(F27,H27,J27,L27,N27,P27,R27,T27,V27,X27)</f>
        <v>0</v>
      </c>
      <c r="AB27" s="33">
        <f>SUM(G27,I27,K27,M27,O27,Q27,S27,U27,W27,Y27)</f>
        <v>0</v>
      </c>
      <c r="AC27" s="25"/>
      <c r="AD27" s="37"/>
      <c r="AE27" s="38"/>
    </row>
    <row r="28" spans="1:31" ht="15.75" customHeight="1">
      <c r="A28" s="29"/>
      <c r="B28" s="30" t="s">
        <v>45</v>
      </c>
      <c r="C28" s="31">
        <f t="shared" si="1"/>
        <v>0</v>
      </c>
      <c r="D28" s="32">
        <f>AA28-AD28</f>
        <v>0</v>
      </c>
      <c r="E28" s="33">
        <f>AB28-AE28</f>
        <v>0</v>
      </c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34"/>
      <c r="U28" s="35"/>
      <c r="V28" s="34"/>
      <c r="W28" s="35"/>
      <c r="X28" s="34"/>
      <c r="Y28" s="35"/>
      <c r="Z28" s="25"/>
      <c r="AA28" s="36">
        <f>SUM(F28,H28,J28,L28,N28,P28,R28,T28,V28,X28)</f>
        <v>0</v>
      </c>
      <c r="AB28" s="33">
        <f>SUM(G28,I28,K28,M28,O28,Q28,S28,U28,W28,Y28)</f>
        <v>0</v>
      </c>
      <c r="AC28" s="25"/>
      <c r="AD28" s="37"/>
      <c r="AE28" s="38"/>
    </row>
    <row r="29" spans="1:31" ht="15.75" customHeight="1">
      <c r="A29" s="29"/>
      <c r="B29" s="42" t="s">
        <v>46</v>
      </c>
      <c r="C29" s="31">
        <f t="shared" si="1"/>
        <v>0</v>
      </c>
      <c r="D29" s="32">
        <f>AA29-AD29</f>
        <v>0</v>
      </c>
      <c r="E29" s="33">
        <f>AB29-AE29</f>
        <v>0</v>
      </c>
      <c r="F29" s="34"/>
      <c r="G29" s="35"/>
      <c r="H29" s="34"/>
      <c r="I29" s="35"/>
      <c r="J29" s="34"/>
      <c r="K29" s="35"/>
      <c r="L29" s="17"/>
      <c r="M29" s="18"/>
      <c r="N29" s="34"/>
      <c r="O29" s="35"/>
      <c r="P29" s="34"/>
      <c r="Q29" s="35"/>
      <c r="R29" s="34"/>
      <c r="S29" s="35"/>
      <c r="T29" s="34"/>
      <c r="U29" s="35"/>
      <c r="V29" s="34"/>
      <c r="W29" s="35"/>
      <c r="X29" s="34"/>
      <c r="Y29" s="35"/>
      <c r="Z29" s="25"/>
      <c r="AA29" s="36">
        <f>SUM(F29,H29,J29,L29,N29,P29,R29,T29,V29,X29)</f>
        <v>0</v>
      </c>
      <c r="AB29" s="33">
        <f>SUM(G29,I29,K29,M29,O29,Q29,S29,U29,W29,Y29)</f>
        <v>0</v>
      </c>
      <c r="AC29" s="25"/>
      <c r="AD29" s="37"/>
      <c r="AE29" s="38"/>
    </row>
    <row r="30" spans="1:31" ht="15.75" customHeight="1">
      <c r="A30" s="29"/>
      <c r="B30" s="30" t="s">
        <v>47</v>
      </c>
      <c r="C30" s="31">
        <f t="shared" si="1"/>
        <v>0</v>
      </c>
      <c r="D30" s="32">
        <f>AA30-AD30</f>
        <v>0</v>
      </c>
      <c r="E30" s="33">
        <f>AB30-AE30</f>
        <v>0</v>
      </c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25"/>
      <c r="AA30" s="36">
        <f>SUM(F30,H30,J30,L30,N30,P30,R30,T30,V30,X30)</f>
        <v>0</v>
      </c>
      <c r="AB30" s="33">
        <f>SUM(G30,I30,K30,M30,O30,Q30,S30,U30,W30,Y30)</f>
        <v>0</v>
      </c>
      <c r="AC30" s="25"/>
      <c r="AD30" s="37"/>
      <c r="AE30" s="38"/>
    </row>
    <row r="31" spans="1:31" ht="15.75" customHeight="1">
      <c r="A31" s="29"/>
      <c r="B31" s="30" t="s">
        <v>48</v>
      </c>
      <c r="C31" s="31">
        <f t="shared" si="1"/>
        <v>0</v>
      </c>
      <c r="D31" s="32">
        <f>AA31-AD31</f>
        <v>0</v>
      </c>
      <c r="E31" s="33">
        <f>AB31-AE31</f>
        <v>0</v>
      </c>
      <c r="F31" s="46"/>
      <c r="G31" s="47"/>
      <c r="H31" s="46"/>
      <c r="I31" s="47"/>
      <c r="J31" s="48"/>
      <c r="K31" s="49"/>
      <c r="L31" s="48"/>
      <c r="M31" s="49"/>
      <c r="N31" s="46"/>
      <c r="O31" s="47"/>
      <c r="P31" s="46"/>
      <c r="Q31" s="47"/>
      <c r="R31" s="46"/>
      <c r="S31" s="47"/>
      <c r="T31" s="48"/>
      <c r="U31" s="49"/>
      <c r="V31" s="48"/>
      <c r="W31" s="49"/>
      <c r="X31" s="48"/>
      <c r="Y31" s="49"/>
      <c r="Z31" s="50"/>
      <c r="AA31" s="36">
        <f>SUM(F31,H31,J31,L31,N31,P31,R31,T31,V31,X31)</f>
        <v>0</v>
      </c>
      <c r="AB31" s="33">
        <f>SUM(G31,I31,K31,M31,O31,Q31,S31,U31,W31,Y31)</f>
        <v>0</v>
      </c>
      <c r="AC31" s="25"/>
      <c r="AD31" s="51"/>
      <c r="AE31" s="52"/>
    </row>
    <row r="32" spans="1:31" ht="15.75" customHeight="1">
      <c r="A32" s="53"/>
      <c r="B32" s="30"/>
      <c r="C32" s="31">
        <f t="shared" si="1"/>
        <v>0</v>
      </c>
      <c r="D32" s="32">
        <f>AA32-AD32</f>
        <v>0</v>
      </c>
      <c r="E32" s="33">
        <f>AB32-AE32</f>
        <v>0</v>
      </c>
      <c r="F32" s="46"/>
      <c r="G32" s="47"/>
      <c r="H32" s="46"/>
      <c r="I32" s="47"/>
      <c r="J32" s="46"/>
      <c r="K32" s="47"/>
      <c r="L32" s="48"/>
      <c r="M32" s="49"/>
      <c r="N32" s="46"/>
      <c r="O32" s="47"/>
      <c r="P32" s="46"/>
      <c r="Q32" s="47"/>
      <c r="R32" s="46"/>
      <c r="S32" s="47"/>
      <c r="T32" s="46"/>
      <c r="U32" s="47"/>
      <c r="V32" s="48"/>
      <c r="W32" s="49"/>
      <c r="X32" s="48"/>
      <c r="Y32" s="49"/>
      <c r="Z32" s="50"/>
      <c r="AA32" s="36">
        <f>SUM(F32,H32,J32,L32,N32,P32,R32,T32,V32,X32)</f>
        <v>0</v>
      </c>
      <c r="AB32" s="33">
        <f>SUM(G32,I32,K32,M32,O32,Q32,S32,U32,W32,Y32)</f>
        <v>0</v>
      </c>
      <c r="AC32" s="25"/>
      <c r="AD32" s="51"/>
      <c r="AE32" s="52"/>
    </row>
    <row r="33" spans="1:31" ht="15.75" customHeight="1">
      <c r="A33" s="29"/>
      <c r="B33" s="30"/>
      <c r="C33" s="31">
        <f t="shared" si="1"/>
        <v>0</v>
      </c>
      <c r="D33" s="32">
        <f>AA33-AD33</f>
        <v>0</v>
      </c>
      <c r="E33" s="33">
        <f>AB33-AE33</f>
        <v>0</v>
      </c>
      <c r="F33" s="46"/>
      <c r="G33" s="47"/>
      <c r="H33" s="46"/>
      <c r="I33" s="47"/>
      <c r="J33" s="46"/>
      <c r="K33" s="47"/>
      <c r="L33" s="48"/>
      <c r="M33" s="49"/>
      <c r="N33" s="46"/>
      <c r="O33" s="47"/>
      <c r="P33" s="46"/>
      <c r="Q33" s="47"/>
      <c r="R33" s="46"/>
      <c r="S33" s="47"/>
      <c r="T33" s="46"/>
      <c r="U33" s="47"/>
      <c r="V33" s="48"/>
      <c r="W33" s="49"/>
      <c r="X33" s="48"/>
      <c r="Y33" s="49"/>
      <c r="Z33" s="50"/>
      <c r="AA33" s="36">
        <f>SUM(F33,H33,J33,L33,N33,P33,R33,T33,V33,X33)</f>
        <v>0</v>
      </c>
      <c r="AB33" s="33">
        <f>SUM(G33,I33,K33,M33,O33,Q33,S33,U33,W33,Y33)</f>
        <v>0</v>
      </c>
      <c r="AC33" s="25"/>
      <c r="AD33" s="51"/>
      <c r="AE33" s="52"/>
    </row>
    <row r="34" spans="1:31" ht="15.75" customHeight="1">
      <c r="A34" s="54"/>
      <c r="B34" s="55"/>
      <c r="C34" s="56">
        <f t="shared" si="1"/>
        <v>0</v>
      </c>
      <c r="D34" s="57">
        <f>AA34-AD34</f>
        <v>0</v>
      </c>
      <c r="E34" s="58">
        <f>AB34-AE34</f>
        <v>0</v>
      </c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  <c r="Z34" s="50"/>
      <c r="AA34" s="61">
        <f>SUM(F34,H34,J34,L34,N34,P34,R34,T34,V34,X34)</f>
        <v>0</v>
      </c>
      <c r="AB34" s="58">
        <f>SUM(G34,I34,K34,M34,O34,Q34,S34,U34,W34,Y34)</f>
        <v>0</v>
      </c>
      <c r="AC34" s="25"/>
      <c r="AD34" s="62"/>
      <c r="AE34" s="63"/>
    </row>
    <row r="35" spans="1:31" ht="8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4.25" customHeight="1">
      <c r="A36" s="138" t="s">
        <v>49</v>
      </c>
      <c r="B36" s="139"/>
      <c r="C36" s="64">
        <f aca="true" t="shared" si="2" ref="C36:Y36">SUM(C5:C35)</f>
        <v>49</v>
      </c>
      <c r="D36" s="65">
        <f t="shared" si="2"/>
        <v>612.5</v>
      </c>
      <c r="E36" s="66">
        <f t="shared" si="2"/>
        <v>0</v>
      </c>
      <c r="F36" s="67">
        <f t="shared" si="2"/>
        <v>150</v>
      </c>
      <c r="G36" s="68">
        <f t="shared" si="2"/>
        <v>0</v>
      </c>
      <c r="H36" s="67">
        <f t="shared" si="2"/>
        <v>137.5</v>
      </c>
      <c r="I36" s="68">
        <f t="shared" si="2"/>
        <v>0</v>
      </c>
      <c r="J36" s="67">
        <f t="shared" si="2"/>
        <v>175</v>
      </c>
      <c r="K36" s="68">
        <f t="shared" si="2"/>
        <v>0</v>
      </c>
      <c r="L36" s="67">
        <f t="shared" si="2"/>
        <v>150</v>
      </c>
      <c r="M36" s="68">
        <f t="shared" si="2"/>
        <v>0</v>
      </c>
      <c r="N36" s="67">
        <f t="shared" si="2"/>
        <v>0</v>
      </c>
      <c r="O36" s="68">
        <f t="shared" si="2"/>
        <v>0</v>
      </c>
      <c r="P36" s="67">
        <f t="shared" si="2"/>
        <v>0</v>
      </c>
      <c r="Q36" s="68">
        <f t="shared" si="2"/>
        <v>0</v>
      </c>
      <c r="R36" s="67">
        <f t="shared" si="2"/>
        <v>0</v>
      </c>
      <c r="S36" s="68">
        <f t="shared" si="2"/>
        <v>0</v>
      </c>
      <c r="T36" s="67">
        <f t="shared" si="2"/>
        <v>0</v>
      </c>
      <c r="U36" s="68">
        <f t="shared" si="2"/>
        <v>0</v>
      </c>
      <c r="V36" s="67">
        <f t="shared" si="2"/>
        <v>0</v>
      </c>
      <c r="W36" s="68">
        <f t="shared" si="2"/>
        <v>0</v>
      </c>
      <c r="X36" s="67">
        <f t="shared" si="2"/>
        <v>0</v>
      </c>
      <c r="Y36" s="69">
        <f t="shared" si="2"/>
        <v>0</v>
      </c>
      <c r="Z36" s="2"/>
      <c r="AA36" s="65">
        <f>SUM(AA5:AA35)</f>
        <v>612.5</v>
      </c>
      <c r="AB36" s="66">
        <f>SUM(AB5:AB35)</f>
        <v>0</v>
      </c>
      <c r="AC36" s="2"/>
      <c r="AD36" s="65">
        <f>SUM(AD5:AD35)</f>
        <v>0</v>
      </c>
      <c r="AE36" s="66">
        <f>SUM(AE5:AE35)</f>
        <v>0</v>
      </c>
    </row>
    <row r="37" spans="1:31" ht="14.25" customHeight="1">
      <c r="A37" s="140"/>
      <c r="B37" s="141"/>
      <c r="C37" s="70">
        <f>SUM(F37,H37,J37,L37,N37,P37,R37,T37,V37,X37)</f>
        <v>49</v>
      </c>
      <c r="D37" s="71"/>
      <c r="E37" s="72"/>
      <c r="F37" s="73">
        <f>COUNT(F5:F34)</f>
        <v>12</v>
      </c>
      <c r="G37" s="74"/>
      <c r="H37" s="73">
        <f>COUNT(H5:H34)</f>
        <v>11</v>
      </c>
      <c r="I37" s="74"/>
      <c r="J37" s="73">
        <f>COUNT(J5:J34)</f>
        <v>14</v>
      </c>
      <c r="K37" s="74"/>
      <c r="L37" s="73">
        <f>COUNT(L5:L34)</f>
        <v>12</v>
      </c>
      <c r="M37" s="74"/>
      <c r="N37" s="73">
        <f>COUNT(N5:N34)</f>
        <v>0</v>
      </c>
      <c r="O37" s="74"/>
      <c r="P37" s="73">
        <f>COUNT(P5:P34)</f>
        <v>0</v>
      </c>
      <c r="Q37" s="74"/>
      <c r="R37" s="73">
        <f>COUNT(R5:R34)</f>
        <v>0</v>
      </c>
      <c r="S37" s="74"/>
      <c r="T37" s="73">
        <f>COUNT(T5:T34)</f>
        <v>0</v>
      </c>
      <c r="U37" s="74"/>
      <c r="V37" s="73">
        <f>COUNT(V5:V34)</f>
        <v>0</v>
      </c>
      <c r="W37" s="74"/>
      <c r="X37" s="73">
        <f>COUNT(X5:X34)</f>
        <v>0</v>
      </c>
      <c r="Y37" s="75"/>
      <c r="Z37" s="2"/>
      <c r="AA37" s="71"/>
      <c r="AB37" s="72"/>
      <c r="AC37" s="2"/>
      <c r="AD37" s="71"/>
      <c r="AE37" s="72"/>
    </row>
    <row r="38" spans="1:31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</sheetData>
  <sheetProtection/>
  <mergeCells count="17">
    <mergeCell ref="H3:I3"/>
    <mergeCell ref="J3:K3"/>
    <mergeCell ref="A36:B37"/>
    <mergeCell ref="AA3:AB3"/>
    <mergeCell ref="AD3:AE3"/>
    <mergeCell ref="L3:M3"/>
    <mergeCell ref="N3:O3"/>
    <mergeCell ref="P3:Q3"/>
    <mergeCell ref="R3:S3"/>
    <mergeCell ref="T3:U3"/>
    <mergeCell ref="V3:W3"/>
    <mergeCell ref="X3:Y3"/>
    <mergeCell ref="A3:A4"/>
    <mergeCell ref="B3:B4"/>
    <mergeCell ref="C3:C4"/>
    <mergeCell ref="D3:E3"/>
    <mergeCell ref="F3:G3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92"/>
  <sheetViews>
    <sheetView zoomScalePageLayoutView="0" workbookViewId="0" topLeftCell="A1">
      <selection activeCell="A1" sqref="A1:O1"/>
    </sheetView>
  </sheetViews>
  <sheetFormatPr defaultColWidth="14.421875" defaultRowHeight="15" customHeight="1"/>
  <cols>
    <col min="1" max="1" width="5.7109375" style="0" customWidth="1"/>
    <col min="2" max="2" width="4.57421875" style="0" customWidth="1"/>
    <col min="3" max="3" width="25.140625" style="0" customWidth="1"/>
    <col min="4" max="4" width="4.7109375" style="0" hidden="1" customWidth="1"/>
    <col min="5" max="5" width="7.7109375" style="0" hidden="1" customWidth="1"/>
    <col min="6" max="6" width="4.7109375" style="0" hidden="1" customWidth="1"/>
    <col min="7" max="7" width="7.7109375" style="0" hidden="1" customWidth="1"/>
    <col min="8" max="8" width="4.7109375" style="0" hidden="1" customWidth="1"/>
    <col min="9" max="9" width="7.7109375" style="0" hidden="1" customWidth="1"/>
    <col min="10" max="10" width="4.7109375" style="0" hidden="1" customWidth="1"/>
    <col min="11" max="11" width="7.7109375" style="0" hidden="1" customWidth="1"/>
    <col min="12" max="12" width="4.7109375" style="0" hidden="1" customWidth="1"/>
    <col min="13" max="13" width="7.7109375" style="0" hidden="1" customWidth="1"/>
    <col min="14" max="14" width="5.8515625" style="0" customWidth="1"/>
    <col min="15" max="15" width="7.7109375" style="0" customWidth="1"/>
    <col min="16" max="26" width="8.00390625" style="0" customWidth="1"/>
  </cols>
  <sheetData>
    <row r="1" spans="1:26" ht="15" customHeight="1">
      <c r="A1" s="147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9.5" customHeight="1">
      <c r="A3" s="149" t="s">
        <v>2</v>
      </c>
      <c r="B3" s="151" t="s">
        <v>51</v>
      </c>
      <c r="C3" s="153" t="s">
        <v>3</v>
      </c>
      <c r="D3" s="155" t="s">
        <v>52</v>
      </c>
      <c r="E3" s="144"/>
      <c r="F3" s="145" t="s">
        <v>53</v>
      </c>
      <c r="G3" s="156"/>
      <c r="H3" s="143" t="s">
        <v>54</v>
      </c>
      <c r="I3" s="157"/>
      <c r="J3" s="143" t="s">
        <v>55</v>
      </c>
      <c r="K3" s="144"/>
      <c r="L3" s="145" t="s">
        <v>56</v>
      </c>
      <c r="M3" s="146"/>
      <c r="N3" s="158" t="s">
        <v>57</v>
      </c>
      <c r="O3" s="15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9.5" customHeight="1">
      <c r="A4" s="150"/>
      <c r="B4" s="152"/>
      <c r="C4" s="154"/>
      <c r="D4" s="77" t="s">
        <v>58</v>
      </c>
      <c r="E4" s="78" t="s">
        <v>21</v>
      </c>
      <c r="F4" s="79" t="s">
        <v>58</v>
      </c>
      <c r="G4" s="78" t="s">
        <v>21</v>
      </c>
      <c r="H4" s="79" t="s">
        <v>58</v>
      </c>
      <c r="I4" s="80" t="s">
        <v>21</v>
      </c>
      <c r="J4" s="79" t="s">
        <v>58</v>
      </c>
      <c r="K4" s="78" t="s">
        <v>21</v>
      </c>
      <c r="L4" s="81" t="s">
        <v>58</v>
      </c>
      <c r="M4" s="82" t="s">
        <v>21</v>
      </c>
      <c r="N4" s="83" t="s">
        <v>58</v>
      </c>
      <c r="O4" s="84" t="s">
        <v>21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1" customHeight="1">
      <c r="A5" s="85">
        <v>1</v>
      </c>
      <c r="B5" s="86">
        <v>7</v>
      </c>
      <c r="C5" s="87" t="s">
        <v>24</v>
      </c>
      <c r="D5" s="88">
        <v>4</v>
      </c>
      <c r="E5" s="89">
        <v>144</v>
      </c>
      <c r="F5" s="90">
        <v>4</v>
      </c>
      <c r="G5" s="91">
        <v>184</v>
      </c>
      <c r="H5" s="92">
        <v>2</v>
      </c>
      <c r="I5" s="89">
        <v>88</v>
      </c>
      <c r="J5" s="90">
        <v>4</v>
      </c>
      <c r="K5" s="91">
        <v>151</v>
      </c>
      <c r="L5" s="92">
        <v>3</v>
      </c>
      <c r="M5" s="93">
        <v>118</v>
      </c>
      <c r="N5" s="94">
        <f>D5+F5+H5+J5+L5</f>
        <v>17</v>
      </c>
      <c r="O5" s="95">
        <f>E5+G5+I5+K5+M5</f>
        <v>685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1" customHeight="1">
      <c r="A6" s="96">
        <f aca="true" t="shared" si="0" ref="A6:A16">A5+1</f>
        <v>2</v>
      </c>
      <c r="B6" s="97">
        <v>6</v>
      </c>
      <c r="C6" s="98" t="s">
        <v>22</v>
      </c>
      <c r="D6" s="99">
        <v>2</v>
      </c>
      <c r="E6" s="100">
        <v>78</v>
      </c>
      <c r="F6" s="101">
        <v>3</v>
      </c>
      <c r="G6" s="102">
        <v>99</v>
      </c>
      <c r="H6" s="103">
        <v>4</v>
      </c>
      <c r="I6" s="100">
        <v>133</v>
      </c>
      <c r="J6" s="101">
        <v>4</v>
      </c>
      <c r="K6" s="102">
        <v>156</v>
      </c>
      <c r="L6" s="103">
        <v>3</v>
      </c>
      <c r="M6" s="104">
        <v>117</v>
      </c>
      <c r="N6" s="105">
        <f>D6+F6+H6+J6+L6</f>
        <v>16</v>
      </c>
      <c r="O6" s="106">
        <f>E6+G6+I6+K6+M6</f>
        <v>583</v>
      </c>
      <c r="P6" s="76"/>
      <c r="Q6" s="76"/>
      <c r="R6" s="76"/>
      <c r="S6" s="76"/>
      <c r="T6" s="107"/>
      <c r="U6" s="76"/>
      <c r="V6" s="76"/>
      <c r="W6" s="76"/>
      <c r="X6" s="76"/>
      <c r="Y6" s="76"/>
      <c r="Z6" s="76"/>
    </row>
    <row r="7" spans="1:26" ht="21" customHeight="1">
      <c r="A7" s="96">
        <f t="shared" si="0"/>
        <v>3</v>
      </c>
      <c r="B7" s="97">
        <v>11</v>
      </c>
      <c r="C7" s="108" t="s">
        <v>30</v>
      </c>
      <c r="D7" s="99">
        <v>1</v>
      </c>
      <c r="E7" s="100">
        <v>65</v>
      </c>
      <c r="F7" s="101">
        <v>4</v>
      </c>
      <c r="G7" s="102">
        <v>254</v>
      </c>
      <c r="H7" s="103">
        <v>3</v>
      </c>
      <c r="I7" s="100">
        <v>99</v>
      </c>
      <c r="J7" s="101">
        <v>3</v>
      </c>
      <c r="K7" s="102">
        <v>106</v>
      </c>
      <c r="L7" s="103">
        <v>4</v>
      </c>
      <c r="M7" s="104">
        <v>177</v>
      </c>
      <c r="N7" s="105">
        <f>D7+F7+H7+J7+L7</f>
        <v>15</v>
      </c>
      <c r="O7" s="106">
        <f>E7+G7+I7+K7+M7</f>
        <v>701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1" customHeight="1">
      <c r="A8" s="96">
        <f t="shared" si="0"/>
        <v>4</v>
      </c>
      <c r="B8" s="97">
        <v>12</v>
      </c>
      <c r="C8" s="98" t="s">
        <v>23</v>
      </c>
      <c r="D8" s="99">
        <v>3</v>
      </c>
      <c r="E8" s="100">
        <v>118</v>
      </c>
      <c r="F8" s="101">
        <v>1</v>
      </c>
      <c r="G8" s="102">
        <v>89</v>
      </c>
      <c r="H8" s="103">
        <v>4</v>
      </c>
      <c r="I8" s="100">
        <v>182</v>
      </c>
      <c r="J8" s="101">
        <v>3</v>
      </c>
      <c r="K8" s="102">
        <v>100</v>
      </c>
      <c r="L8" s="103">
        <v>3</v>
      </c>
      <c r="M8" s="104">
        <v>157</v>
      </c>
      <c r="N8" s="105">
        <f>D8+F8+H8+J8+L8</f>
        <v>14</v>
      </c>
      <c r="O8" s="106">
        <f>E8+G8+I8+K8+M8</f>
        <v>646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1" customHeight="1">
      <c r="A9" s="96">
        <f t="shared" si="0"/>
        <v>5</v>
      </c>
      <c r="B9" s="97">
        <v>4</v>
      </c>
      <c r="C9" s="98" t="s">
        <v>25</v>
      </c>
      <c r="D9" s="99">
        <v>4</v>
      </c>
      <c r="E9" s="100">
        <v>142</v>
      </c>
      <c r="F9" s="101">
        <v>2</v>
      </c>
      <c r="G9" s="102">
        <v>76</v>
      </c>
      <c r="H9" s="103">
        <v>2</v>
      </c>
      <c r="I9" s="100">
        <v>90</v>
      </c>
      <c r="J9" s="101">
        <v>2</v>
      </c>
      <c r="K9" s="102">
        <v>96</v>
      </c>
      <c r="L9" s="103">
        <v>4</v>
      </c>
      <c r="M9" s="104">
        <v>119</v>
      </c>
      <c r="N9" s="105">
        <f>D9+F9+H9+J9+L9</f>
        <v>14</v>
      </c>
      <c r="O9" s="106">
        <f>E9+G9+I9+K9+M9</f>
        <v>523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1" customHeight="1">
      <c r="A10" s="96">
        <f t="shared" si="0"/>
        <v>6</v>
      </c>
      <c r="B10" s="97">
        <v>9</v>
      </c>
      <c r="C10" s="98" t="s">
        <v>26</v>
      </c>
      <c r="D10" s="99">
        <v>2</v>
      </c>
      <c r="E10" s="100">
        <v>85</v>
      </c>
      <c r="F10" s="101">
        <v>2</v>
      </c>
      <c r="G10" s="102">
        <v>97</v>
      </c>
      <c r="H10" s="103">
        <v>4</v>
      </c>
      <c r="I10" s="100">
        <v>121</v>
      </c>
      <c r="J10" s="101">
        <v>3</v>
      </c>
      <c r="K10" s="102">
        <v>127</v>
      </c>
      <c r="L10" s="103">
        <v>1</v>
      </c>
      <c r="M10" s="104">
        <v>36</v>
      </c>
      <c r="N10" s="105">
        <f>D10+F10+H10+J10+L10</f>
        <v>12</v>
      </c>
      <c r="O10" s="106">
        <f>E10+G10+I10+K10+M10</f>
        <v>466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1" customHeight="1">
      <c r="A11" s="96">
        <f t="shared" si="0"/>
        <v>7</v>
      </c>
      <c r="B11" s="97">
        <v>2</v>
      </c>
      <c r="C11" s="98" t="s">
        <v>28</v>
      </c>
      <c r="D11" s="99">
        <v>2</v>
      </c>
      <c r="E11" s="100">
        <v>90</v>
      </c>
      <c r="F11" s="101">
        <v>2.5</v>
      </c>
      <c r="G11" s="102">
        <v>72</v>
      </c>
      <c r="H11" s="103">
        <v>1</v>
      </c>
      <c r="I11" s="100">
        <v>80</v>
      </c>
      <c r="J11" s="101">
        <v>2</v>
      </c>
      <c r="K11" s="102">
        <v>88</v>
      </c>
      <c r="L11" s="103">
        <v>4</v>
      </c>
      <c r="M11" s="104">
        <v>208</v>
      </c>
      <c r="N11" s="105">
        <f>D11+F11+H11+J11+L11</f>
        <v>11.5</v>
      </c>
      <c r="O11" s="106">
        <f>E11+G11+I11+K11+M11</f>
        <v>538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1" customHeight="1">
      <c r="A12" s="96">
        <f t="shared" si="0"/>
        <v>8</v>
      </c>
      <c r="B12" s="97">
        <v>8</v>
      </c>
      <c r="C12" s="98" t="s">
        <v>31</v>
      </c>
      <c r="D12" s="99">
        <v>3</v>
      </c>
      <c r="E12" s="100">
        <v>112</v>
      </c>
      <c r="F12" s="101">
        <v>2.5</v>
      </c>
      <c r="G12" s="102">
        <v>72</v>
      </c>
      <c r="H12" s="103">
        <v>1</v>
      </c>
      <c r="I12" s="100">
        <v>10</v>
      </c>
      <c r="J12" s="101">
        <v>4</v>
      </c>
      <c r="K12" s="102">
        <v>114</v>
      </c>
      <c r="L12" s="103">
        <v>1</v>
      </c>
      <c r="M12" s="104">
        <v>70</v>
      </c>
      <c r="N12" s="105">
        <f>D12+F12+H12+J12+L12</f>
        <v>11.5</v>
      </c>
      <c r="O12" s="106">
        <f>E12+G12+I12+K12+M12</f>
        <v>378</v>
      </c>
      <c r="P12" s="76"/>
      <c r="Q12" s="76"/>
      <c r="R12" s="76"/>
      <c r="S12" s="76"/>
      <c r="T12" s="107"/>
      <c r="U12" s="76"/>
      <c r="V12" s="76"/>
      <c r="W12" s="76"/>
      <c r="X12" s="76"/>
      <c r="Y12" s="76"/>
      <c r="Z12" s="76"/>
    </row>
    <row r="13" spans="1:26" ht="21" customHeight="1">
      <c r="A13" s="96">
        <f t="shared" si="0"/>
        <v>9</v>
      </c>
      <c r="B13" s="97">
        <v>10</v>
      </c>
      <c r="C13" s="98" t="s">
        <v>27</v>
      </c>
      <c r="D13" s="99">
        <v>4</v>
      </c>
      <c r="E13" s="100">
        <v>132</v>
      </c>
      <c r="F13" s="101">
        <v>1</v>
      </c>
      <c r="G13" s="102">
        <v>42</v>
      </c>
      <c r="H13" s="103">
        <v>2</v>
      </c>
      <c r="I13" s="100">
        <v>89</v>
      </c>
      <c r="J13" s="101">
        <v>2</v>
      </c>
      <c r="K13" s="102">
        <v>92</v>
      </c>
      <c r="L13" s="103">
        <v>2</v>
      </c>
      <c r="M13" s="104">
        <v>94</v>
      </c>
      <c r="N13" s="105">
        <f>D13+F13+H13+J13+L13</f>
        <v>11</v>
      </c>
      <c r="O13" s="106">
        <f>E13+G13+I13+K13+M13</f>
        <v>449</v>
      </c>
      <c r="P13" s="76"/>
      <c r="Q13" s="76"/>
      <c r="R13" s="76"/>
      <c r="S13" s="76"/>
      <c r="T13" s="107"/>
      <c r="U13" s="76"/>
      <c r="V13" s="76"/>
      <c r="W13" s="76"/>
      <c r="X13" s="76"/>
      <c r="Y13" s="76"/>
      <c r="Z13" s="76"/>
    </row>
    <row r="14" spans="1:26" ht="21" customHeight="1">
      <c r="A14" s="96">
        <f t="shared" si="0"/>
        <v>10</v>
      </c>
      <c r="B14" s="97">
        <v>1</v>
      </c>
      <c r="C14" s="98" t="s">
        <v>29</v>
      </c>
      <c r="D14" s="99">
        <v>3</v>
      </c>
      <c r="E14" s="100">
        <v>136</v>
      </c>
      <c r="F14" s="101">
        <v>3</v>
      </c>
      <c r="G14" s="102">
        <v>98</v>
      </c>
      <c r="H14" s="103">
        <v>3</v>
      </c>
      <c r="I14" s="100">
        <v>111</v>
      </c>
      <c r="J14" s="101">
        <v>1</v>
      </c>
      <c r="K14" s="102">
        <v>56</v>
      </c>
      <c r="L14" s="103">
        <v>1</v>
      </c>
      <c r="M14" s="104">
        <v>23</v>
      </c>
      <c r="N14" s="105">
        <f>D14+F14+H14+J14+L14</f>
        <v>11</v>
      </c>
      <c r="O14" s="106">
        <f>E14+G14+I14+K14+M14</f>
        <v>424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1" customHeight="1">
      <c r="A15" s="96">
        <f t="shared" si="0"/>
        <v>11</v>
      </c>
      <c r="B15" s="97">
        <v>3</v>
      </c>
      <c r="C15" s="98" t="s">
        <v>35</v>
      </c>
      <c r="D15" s="99">
        <v>1</v>
      </c>
      <c r="E15" s="100">
        <v>32</v>
      </c>
      <c r="F15" s="101">
        <v>4</v>
      </c>
      <c r="G15" s="102">
        <v>115</v>
      </c>
      <c r="H15" s="103">
        <v>3</v>
      </c>
      <c r="I15" s="100">
        <v>118</v>
      </c>
      <c r="J15" s="101">
        <v>1</v>
      </c>
      <c r="K15" s="102">
        <v>88</v>
      </c>
      <c r="L15" s="103">
        <v>2</v>
      </c>
      <c r="M15" s="104">
        <v>38</v>
      </c>
      <c r="N15" s="105">
        <f>D15+F15+H15+J15+L15</f>
        <v>11</v>
      </c>
      <c r="O15" s="106">
        <f>E15+G15+I15+K15+M15</f>
        <v>391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1" customHeight="1">
      <c r="A16" s="109">
        <f t="shared" si="0"/>
        <v>12</v>
      </c>
      <c r="B16" s="110">
        <v>5</v>
      </c>
      <c r="C16" s="111" t="s">
        <v>32</v>
      </c>
      <c r="D16" s="112">
        <v>1</v>
      </c>
      <c r="E16" s="113">
        <v>66</v>
      </c>
      <c r="F16" s="114">
        <v>1</v>
      </c>
      <c r="G16" s="115">
        <v>2</v>
      </c>
      <c r="H16" s="116">
        <v>1</v>
      </c>
      <c r="I16" s="113">
        <v>79</v>
      </c>
      <c r="J16" s="114">
        <v>1</v>
      </c>
      <c r="K16" s="115">
        <v>26</v>
      </c>
      <c r="L16" s="116">
        <v>2</v>
      </c>
      <c r="M16" s="117">
        <v>43</v>
      </c>
      <c r="N16" s="118">
        <f>D16+F16+H16+J16+L16</f>
        <v>6</v>
      </c>
      <c r="O16" s="119">
        <f>E16+G16+I16+K16+M16</f>
        <v>216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3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76"/>
      <c r="B18" s="76"/>
      <c r="C18" s="76"/>
      <c r="D18" s="120">
        <f aca="true" t="shared" si="1" ref="D18:O18">SUM(D5:D16)</f>
        <v>30</v>
      </c>
      <c r="E18" s="121">
        <f t="shared" si="1"/>
        <v>1200</v>
      </c>
      <c r="F18" s="120">
        <f t="shared" si="1"/>
        <v>30</v>
      </c>
      <c r="G18" s="121">
        <f t="shared" si="1"/>
        <v>1200</v>
      </c>
      <c r="H18" s="120">
        <f t="shared" si="1"/>
        <v>30</v>
      </c>
      <c r="I18" s="121">
        <f t="shared" si="1"/>
        <v>1200</v>
      </c>
      <c r="J18" s="120">
        <f t="shared" si="1"/>
        <v>30</v>
      </c>
      <c r="K18" s="121">
        <f t="shared" si="1"/>
        <v>1200</v>
      </c>
      <c r="L18" s="120">
        <f t="shared" si="1"/>
        <v>30</v>
      </c>
      <c r="M18" s="121">
        <f t="shared" si="1"/>
        <v>1200</v>
      </c>
      <c r="N18" s="121">
        <f t="shared" si="1"/>
        <v>150</v>
      </c>
      <c r="O18" s="121">
        <f t="shared" si="1"/>
        <v>6000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</sheetData>
  <sheetProtection/>
  <mergeCells count="10">
    <mergeCell ref="J3:K3"/>
    <mergeCell ref="L3:M3"/>
    <mergeCell ref="A1:O1"/>
    <mergeCell ref="A3:A4"/>
    <mergeCell ref="B3:B4"/>
    <mergeCell ref="C3:C4"/>
    <mergeCell ref="D3:E3"/>
    <mergeCell ref="F3:G3"/>
    <mergeCell ref="H3:I3"/>
    <mergeCell ref="N3:O3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1"/>
  <sheetViews>
    <sheetView zoomScalePageLayoutView="0" workbookViewId="0" topLeftCell="A1">
      <selection activeCell="A1" sqref="A1:O1"/>
    </sheetView>
  </sheetViews>
  <sheetFormatPr defaultColWidth="14.421875" defaultRowHeight="15" customHeight="1"/>
  <cols>
    <col min="1" max="1" width="5.7109375" style="0" customWidth="1"/>
    <col min="2" max="2" width="4.57421875" style="0" customWidth="1"/>
    <col min="3" max="3" width="25.140625" style="0" customWidth="1"/>
    <col min="4" max="4" width="4.7109375" style="0" hidden="1" customWidth="1"/>
    <col min="5" max="5" width="7.7109375" style="0" hidden="1" customWidth="1"/>
    <col min="6" max="6" width="4.7109375" style="0" hidden="1" customWidth="1"/>
    <col min="7" max="7" width="7.7109375" style="0" hidden="1" customWidth="1"/>
    <col min="8" max="8" width="4.7109375" style="0" hidden="1" customWidth="1"/>
    <col min="9" max="9" width="7.7109375" style="0" hidden="1" customWidth="1"/>
    <col min="10" max="10" width="4.7109375" style="0" hidden="1" customWidth="1"/>
    <col min="11" max="11" width="7.7109375" style="0" hidden="1" customWidth="1"/>
    <col min="12" max="12" width="4.7109375" style="0" hidden="1" customWidth="1"/>
    <col min="13" max="13" width="7.7109375" style="0" hidden="1" customWidth="1"/>
    <col min="14" max="14" width="5.8515625" style="0" customWidth="1"/>
    <col min="15" max="15" width="7.7109375" style="0" customWidth="1"/>
    <col min="16" max="26" width="8.00390625" style="0" customWidth="1"/>
  </cols>
  <sheetData>
    <row r="1" spans="1:26" ht="15" customHeight="1">
      <c r="A1" s="147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9.5" customHeight="1">
      <c r="A3" s="149" t="s">
        <v>2</v>
      </c>
      <c r="B3" s="151" t="s">
        <v>51</v>
      </c>
      <c r="C3" s="153" t="s">
        <v>3</v>
      </c>
      <c r="D3" s="155" t="s">
        <v>52</v>
      </c>
      <c r="E3" s="144"/>
      <c r="F3" s="145" t="s">
        <v>53</v>
      </c>
      <c r="G3" s="156"/>
      <c r="H3" s="143" t="s">
        <v>54</v>
      </c>
      <c r="I3" s="157"/>
      <c r="J3" s="143" t="s">
        <v>55</v>
      </c>
      <c r="K3" s="144"/>
      <c r="L3" s="145" t="s">
        <v>56</v>
      </c>
      <c r="M3" s="146"/>
      <c r="N3" s="158" t="s">
        <v>57</v>
      </c>
      <c r="O3" s="15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9.5" customHeight="1">
      <c r="A4" s="150"/>
      <c r="B4" s="152"/>
      <c r="C4" s="154"/>
      <c r="D4" s="77" t="s">
        <v>58</v>
      </c>
      <c r="E4" s="78" t="s">
        <v>21</v>
      </c>
      <c r="F4" s="79" t="s">
        <v>58</v>
      </c>
      <c r="G4" s="78" t="s">
        <v>21</v>
      </c>
      <c r="H4" s="79" t="s">
        <v>58</v>
      </c>
      <c r="I4" s="80" t="s">
        <v>21</v>
      </c>
      <c r="J4" s="79" t="s">
        <v>58</v>
      </c>
      <c r="K4" s="78" t="s">
        <v>21</v>
      </c>
      <c r="L4" s="81" t="s">
        <v>58</v>
      </c>
      <c r="M4" s="82" t="s">
        <v>21</v>
      </c>
      <c r="N4" s="83" t="s">
        <v>58</v>
      </c>
      <c r="O4" s="84" t="s">
        <v>21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1" customHeight="1">
      <c r="A5" s="85">
        <v>1</v>
      </c>
      <c r="B5" s="86">
        <v>3</v>
      </c>
      <c r="C5" s="122" t="s">
        <v>24</v>
      </c>
      <c r="D5" s="88">
        <v>4</v>
      </c>
      <c r="E5" s="89">
        <v>163</v>
      </c>
      <c r="F5" s="90">
        <v>2.5</v>
      </c>
      <c r="G5" s="91">
        <v>100</v>
      </c>
      <c r="H5" s="92">
        <v>3</v>
      </c>
      <c r="I5" s="89">
        <v>95</v>
      </c>
      <c r="J5" s="90">
        <v>2.5</v>
      </c>
      <c r="K5" s="91">
        <v>100</v>
      </c>
      <c r="L5" s="92">
        <v>3</v>
      </c>
      <c r="M5" s="93">
        <v>102</v>
      </c>
      <c r="N5" s="94">
        <f>D5+F5+H5+J5+L5</f>
        <v>15</v>
      </c>
      <c r="O5" s="95">
        <f>E5+G5+I5+K5+M5</f>
        <v>560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1" customHeight="1">
      <c r="A6" s="96">
        <v>2</v>
      </c>
      <c r="B6" s="97">
        <v>1</v>
      </c>
      <c r="C6" s="108" t="s">
        <v>29</v>
      </c>
      <c r="D6" s="99">
        <v>3</v>
      </c>
      <c r="E6" s="100">
        <v>109</v>
      </c>
      <c r="F6" s="101">
        <v>3</v>
      </c>
      <c r="G6" s="102">
        <v>120</v>
      </c>
      <c r="H6" s="103">
        <v>2.5</v>
      </c>
      <c r="I6" s="100">
        <v>100</v>
      </c>
      <c r="J6" s="101">
        <v>2</v>
      </c>
      <c r="K6" s="102">
        <v>86</v>
      </c>
      <c r="L6" s="103">
        <v>4</v>
      </c>
      <c r="M6" s="104">
        <v>150</v>
      </c>
      <c r="N6" s="105">
        <f>D6+F6+H6+J6+L6</f>
        <v>14.5</v>
      </c>
      <c r="O6" s="106">
        <f>E6+G6+I6+K6+M6</f>
        <v>565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1" customHeight="1">
      <c r="A7" s="123">
        <v>3</v>
      </c>
      <c r="B7" s="97">
        <v>8</v>
      </c>
      <c r="C7" s="108" t="s">
        <v>34</v>
      </c>
      <c r="D7" s="99">
        <v>3</v>
      </c>
      <c r="E7" s="100">
        <v>110</v>
      </c>
      <c r="F7" s="101">
        <v>2.5</v>
      </c>
      <c r="G7" s="102">
        <v>100</v>
      </c>
      <c r="H7" s="103">
        <v>4</v>
      </c>
      <c r="I7" s="100">
        <v>170</v>
      </c>
      <c r="J7" s="101">
        <v>4</v>
      </c>
      <c r="K7" s="102">
        <v>124</v>
      </c>
      <c r="L7" s="103">
        <v>1</v>
      </c>
      <c r="M7" s="104">
        <v>34</v>
      </c>
      <c r="N7" s="105">
        <f>D7+F7+H7+J7+L7</f>
        <v>14.5</v>
      </c>
      <c r="O7" s="106">
        <f>E7+G7+I7+K7+M7</f>
        <v>538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1" customHeight="1">
      <c r="A8" s="123">
        <v>4</v>
      </c>
      <c r="B8" s="97">
        <v>4</v>
      </c>
      <c r="C8" s="98" t="s">
        <v>25</v>
      </c>
      <c r="D8" s="99">
        <v>1</v>
      </c>
      <c r="E8" s="100">
        <v>43</v>
      </c>
      <c r="F8" s="101">
        <v>2.5</v>
      </c>
      <c r="G8" s="102">
        <v>100</v>
      </c>
      <c r="H8" s="103">
        <v>4</v>
      </c>
      <c r="I8" s="100">
        <v>123</v>
      </c>
      <c r="J8" s="101">
        <v>3</v>
      </c>
      <c r="K8" s="102">
        <v>113</v>
      </c>
      <c r="L8" s="103">
        <v>3</v>
      </c>
      <c r="M8" s="104">
        <v>158</v>
      </c>
      <c r="N8" s="105">
        <f>D8+F8+H8+J8+L8</f>
        <v>13.5</v>
      </c>
      <c r="O8" s="106">
        <f>E8+G8+I8+K8+M8</f>
        <v>537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1" customHeight="1">
      <c r="A9" s="123">
        <v>5</v>
      </c>
      <c r="B9" s="97">
        <v>7</v>
      </c>
      <c r="C9" s="98" t="s">
        <v>22</v>
      </c>
      <c r="D9" s="99">
        <v>1</v>
      </c>
      <c r="E9" s="100">
        <v>58</v>
      </c>
      <c r="F9" s="101">
        <v>3</v>
      </c>
      <c r="G9" s="102">
        <v>99</v>
      </c>
      <c r="H9" s="103">
        <v>2.5</v>
      </c>
      <c r="I9" s="100">
        <v>100</v>
      </c>
      <c r="J9" s="101">
        <v>4</v>
      </c>
      <c r="K9" s="102">
        <v>173</v>
      </c>
      <c r="L9" s="103">
        <v>2</v>
      </c>
      <c r="M9" s="104">
        <v>40</v>
      </c>
      <c r="N9" s="105">
        <f>D9+F9+H9+J9+L9</f>
        <v>12.5</v>
      </c>
      <c r="O9" s="106">
        <f>E9+G9+I9+K9+M9</f>
        <v>470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1" customHeight="1">
      <c r="A10" s="123">
        <v>6</v>
      </c>
      <c r="B10" s="97">
        <v>11</v>
      </c>
      <c r="C10" s="98" t="s">
        <v>26</v>
      </c>
      <c r="D10" s="99">
        <v>2.5</v>
      </c>
      <c r="E10" s="100">
        <v>100</v>
      </c>
      <c r="F10" s="101">
        <v>4</v>
      </c>
      <c r="G10" s="102">
        <v>165</v>
      </c>
      <c r="H10" s="103">
        <v>2</v>
      </c>
      <c r="I10" s="100">
        <v>93</v>
      </c>
      <c r="J10" s="101">
        <v>2.5</v>
      </c>
      <c r="K10" s="102">
        <v>100</v>
      </c>
      <c r="L10" s="103">
        <v>1</v>
      </c>
      <c r="M10" s="104">
        <v>70</v>
      </c>
      <c r="N10" s="105">
        <f>D10+F10+H10+J10+L10</f>
        <v>12</v>
      </c>
      <c r="O10" s="106">
        <f>E10+G10+I10+K10+M10</f>
        <v>528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1" customHeight="1">
      <c r="A11" s="123">
        <v>7</v>
      </c>
      <c r="B11" s="97">
        <v>10</v>
      </c>
      <c r="C11" s="108" t="s">
        <v>27</v>
      </c>
      <c r="D11" s="124">
        <v>2.5</v>
      </c>
      <c r="E11" s="125">
        <v>100</v>
      </c>
      <c r="F11" s="101">
        <v>2</v>
      </c>
      <c r="G11" s="102">
        <v>83</v>
      </c>
      <c r="H11" s="103">
        <v>3</v>
      </c>
      <c r="I11" s="100">
        <v>145</v>
      </c>
      <c r="J11" s="101">
        <v>2</v>
      </c>
      <c r="K11" s="102">
        <v>93</v>
      </c>
      <c r="L11" s="103">
        <v>2.5</v>
      </c>
      <c r="M11" s="104">
        <v>100</v>
      </c>
      <c r="N11" s="105">
        <f>D11+F11+H11+J11+L11</f>
        <v>12</v>
      </c>
      <c r="O11" s="106">
        <f>E11+G11+I11+K11+M11</f>
        <v>521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1" customHeight="1">
      <c r="A12" s="123">
        <v>8</v>
      </c>
      <c r="B12" s="97">
        <v>9</v>
      </c>
      <c r="C12" s="98" t="s">
        <v>23</v>
      </c>
      <c r="D12" s="99">
        <v>2.5</v>
      </c>
      <c r="E12" s="100">
        <v>100</v>
      </c>
      <c r="F12" s="101">
        <v>4</v>
      </c>
      <c r="G12" s="102">
        <v>131</v>
      </c>
      <c r="H12" s="103">
        <v>2</v>
      </c>
      <c r="I12" s="100">
        <v>66</v>
      </c>
      <c r="J12" s="101">
        <v>1</v>
      </c>
      <c r="K12" s="102">
        <v>27</v>
      </c>
      <c r="L12" s="103">
        <v>2.5</v>
      </c>
      <c r="M12" s="104">
        <v>100</v>
      </c>
      <c r="N12" s="105">
        <f>D12+F12+H12+J12+L12</f>
        <v>12</v>
      </c>
      <c r="O12" s="106">
        <f>E12+G12+I12+K12+M12</f>
        <v>424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1" customHeight="1">
      <c r="A13" s="123">
        <v>9</v>
      </c>
      <c r="B13" s="97">
        <v>2</v>
      </c>
      <c r="C13" s="108" t="s">
        <v>31</v>
      </c>
      <c r="D13" s="99">
        <v>2</v>
      </c>
      <c r="E13" s="100">
        <v>85</v>
      </c>
      <c r="F13" s="101">
        <v>2</v>
      </c>
      <c r="G13" s="102">
        <v>75</v>
      </c>
      <c r="H13" s="103">
        <v>1</v>
      </c>
      <c r="I13" s="100">
        <v>89</v>
      </c>
      <c r="J13" s="101">
        <v>2.5</v>
      </c>
      <c r="K13" s="102">
        <v>100</v>
      </c>
      <c r="L13" s="103">
        <v>4</v>
      </c>
      <c r="M13" s="104">
        <v>168</v>
      </c>
      <c r="N13" s="105">
        <f>D13+F13+H13+J13+L13</f>
        <v>11.5</v>
      </c>
      <c r="O13" s="106">
        <f>E13+G13+I13+K13+M13</f>
        <v>517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1" customHeight="1">
      <c r="A14" s="123">
        <v>10</v>
      </c>
      <c r="B14" s="97">
        <v>5</v>
      </c>
      <c r="C14" s="98" t="s">
        <v>28</v>
      </c>
      <c r="D14" s="99">
        <v>4</v>
      </c>
      <c r="E14" s="100">
        <v>160</v>
      </c>
      <c r="F14" s="101">
        <v>1</v>
      </c>
      <c r="G14" s="102">
        <v>61</v>
      </c>
      <c r="H14" s="103">
        <v>1</v>
      </c>
      <c r="I14" s="100">
        <v>19</v>
      </c>
      <c r="J14" s="101">
        <v>3</v>
      </c>
      <c r="K14" s="102">
        <v>107</v>
      </c>
      <c r="L14" s="103">
        <v>2.5</v>
      </c>
      <c r="M14" s="104">
        <v>100</v>
      </c>
      <c r="N14" s="105">
        <f>D14+F14+H14+J14+L14</f>
        <v>11.5</v>
      </c>
      <c r="O14" s="106">
        <f>E14+G14+I14+K14+M14</f>
        <v>447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1" customHeight="1">
      <c r="A15" s="126">
        <v>11</v>
      </c>
      <c r="B15" s="110">
        <v>6</v>
      </c>
      <c r="C15" s="111" t="s">
        <v>33</v>
      </c>
      <c r="D15" s="114">
        <v>2</v>
      </c>
      <c r="E15" s="115">
        <v>72</v>
      </c>
      <c r="F15" s="114">
        <v>1</v>
      </c>
      <c r="G15" s="115">
        <v>66</v>
      </c>
      <c r="H15" s="116">
        <v>2.5</v>
      </c>
      <c r="I15" s="113">
        <v>100</v>
      </c>
      <c r="J15" s="114">
        <v>1</v>
      </c>
      <c r="K15" s="115">
        <v>77</v>
      </c>
      <c r="L15" s="116">
        <v>2</v>
      </c>
      <c r="M15" s="117">
        <v>78</v>
      </c>
      <c r="N15" s="118">
        <f>D15+F15+H15+J15+L15</f>
        <v>8.5</v>
      </c>
      <c r="O15" s="119">
        <f>E15+G15+I15+K15+M15</f>
        <v>393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3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2.75" customHeight="1">
      <c r="A17" s="76"/>
      <c r="B17" s="76"/>
      <c r="C17" s="76"/>
      <c r="D17" s="120">
        <f aca="true" t="shared" si="0" ref="D17:O17">SUM(D5:D15)</f>
        <v>27.5</v>
      </c>
      <c r="E17" s="121">
        <f t="shared" si="0"/>
        <v>1100</v>
      </c>
      <c r="F17" s="120">
        <f t="shared" si="0"/>
        <v>27.5</v>
      </c>
      <c r="G17" s="121">
        <f t="shared" si="0"/>
        <v>1100</v>
      </c>
      <c r="H17" s="120">
        <f t="shared" si="0"/>
        <v>27.5</v>
      </c>
      <c r="I17" s="121">
        <f t="shared" si="0"/>
        <v>1100</v>
      </c>
      <c r="J17" s="120">
        <f t="shared" si="0"/>
        <v>27.5</v>
      </c>
      <c r="K17" s="121">
        <f t="shared" si="0"/>
        <v>1100</v>
      </c>
      <c r="L17" s="120">
        <f t="shared" si="0"/>
        <v>27.5</v>
      </c>
      <c r="M17" s="121">
        <f t="shared" si="0"/>
        <v>1100</v>
      </c>
      <c r="N17" s="121">
        <f t="shared" si="0"/>
        <v>137.5</v>
      </c>
      <c r="O17" s="121">
        <f t="shared" si="0"/>
        <v>5500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</sheetData>
  <sheetProtection/>
  <mergeCells count="10">
    <mergeCell ref="J3:K3"/>
    <mergeCell ref="L3:M3"/>
    <mergeCell ref="A1:O1"/>
    <mergeCell ref="A3:A4"/>
    <mergeCell ref="B3:B4"/>
    <mergeCell ref="C3:C4"/>
    <mergeCell ref="D3:E3"/>
    <mergeCell ref="F3:G3"/>
    <mergeCell ref="H3:I3"/>
    <mergeCell ref="N3:O3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Z994"/>
  <sheetViews>
    <sheetView zoomScalePageLayoutView="0" workbookViewId="0" topLeftCell="A1">
      <selection activeCell="A1" sqref="A1:O1"/>
    </sheetView>
  </sheetViews>
  <sheetFormatPr defaultColWidth="14.421875" defaultRowHeight="15" customHeight="1"/>
  <cols>
    <col min="1" max="1" width="5.7109375" style="0" customWidth="1"/>
    <col min="2" max="2" width="4.57421875" style="0" customWidth="1"/>
    <col min="3" max="3" width="25.140625" style="0" customWidth="1"/>
    <col min="4" max="4" width="4.7109375" style="0" hidden="1" customWidth="1"/>
    <col min="5" max="5" width="7.7109375" style="0" hidden="1" customWidth="1"/>
    <col min="6" max="6" width="4.7109375" style="0" hidden="1" customWidth="1"/>
    <col min="7" max="7" width="7.7109375" style="0" hidden="1" customWidth="1"/>
    <col min="8" max="8" width="4.7109375" style="0" hidden="1" customWidth="1"/>
    <col min="9" max="9" width="7.7109375" style="0" hidden="1" customWidth="1"/>
    <col min="10" max="10" width="4.7109375" style="0" hidden="1" customWidth="1"/>
    <col min="11" max="11" width="7.7109375" style="0" hidden="1" customWidth="1"/>
    <col min="12" max="12" width="4.7109375" style="0" hidden="1" customWidth="1"/>
    <col min="13" max="13" width="7.7109375" style="0" hidden="1" customWidth="1"/>
    <col min="14" max="14" width="5.8515625" style="0" customWidth="1"/>
    <col min="15" max="15" width="7.7109375" style="0" customWidth="1"/>
    <col min="16" max="26" width="8.00390625" style="0" customWidth="1"/>
  </cols>
  <sheetData>
    <row r="1" spans="1:26" ht="15" customHeight="1">
      <c r="A1" s="147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9.5" customHeight="1">
      <c r="A3" s="149" t="s">
        <v>2</v>
      </c>
      <c r="B3" s="151" t="s">
        <v>51</v>
      </c>
      <c r="C3" s="153" t="s">
        <v>3</v>
      </c>
      <c r="D3" s="155" t="s">
        <v>52</v>
      </c>
      <c r="E3" s="144"/>
      <c r="F3" s="145" t="s">
        <v>53</v>
      </c>
      <c r="G3" s="156"/>
      <c r="H3" s="143" t="s">
        <v>54</v>
      </c>
      <c r="I3" s="157"/>
      <c r="J3" s="143" t="s">
        <v>55</v>
      </c>
      <c r="K3" s="144"/>
      <c r="L3" s="145" t="s">
        <v>56</v>
      </c>
      <c r="M3" s="146"/>
      <c r="N3" s="158" t="s">
        <v>57</v>
      </c>
      <c r="O3" s="15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9.5" customHeight="1">
      <c r="A4" s="150"/>
      <c r="B4" s="152"/>
      <c r="C4" s="154"/>
      <c r="D4" s="77" t="s">
        <v>58</v>
      </c>
      <c r="E4" s="78" t="s">
        <v>21</v>
      </c>
      <c r="F4" s="79" t="s">
        <v>58</v>
      </c>
      <c r="G4" s="78" t="s">
        <v>21</v>
      </c>
      <c r="H4" s="79" t="s">
        <v>58</v>
      </c>
      <c r="I4" s="80" t="s">
        <v>21</v>
      </c>
      <c r="J4" s="79" t="s">
        <v>58</v>
      </c>
      <c r="K4" s="78" t="s">
        <v>21</v>
      </c>
      <c r="L4" s="81" t="s">
        <v>58</v>
      </c>
      <c r="M4" s="82" t="s">
        <v>21</v>
      </c>
      <c r="N4" s="83" t="s">
        <v>58</v>
      </c>
      <c r="O4" s="84" t="s">
        <v>21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1" customHeight="1">
      <c r="A5" s="85">
        <v>1</v>
      </c>
      <c r="B5" s="86">
        <v>8</v>
      </c>
      <c r="C5" s="122" t="s">
        <v>22</v>
      </c>
      <c r="D5" s="88">
        <v>3</v>
      </c>
      <c r="E5" s="89">
        <v>102</v>
      </c>
      <c r="F5" s="90">
        <v>3</v>
      </c>
      <c r="G5" s="91">
        <v>114</v>
      </c>
      <c r="H5" s="92">
        <v>2.5</v>
      </c>
      <c r="I5" s="89">
        <v>100</v>
      </c>
      <c r="J5" s="90">
        <v>4</v>
      </c>
      <c r="K5" s="91">
        <v>145</v>
      </c>
      <c r="L5" s="92">
        <v>3</v>
      </c>
      <c r="M5" s="93">
        <v>114</v>
      </c>
      <c r="N5" s="94">
        <f>D5+F5+H5+J5+L5</f>
        <v>15.5</v>
      </c>
      <c r="O5" s="95">
        <f>E5+G5+I5+K5+M5</f>
        <v>575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1" customHeight="1">
      <c r="A6" s="123">
        <f aca="true" t="shared" si="0" ref="A6:A18">A5+1</f>
        <v>2</v>
      </c>
      <c r="B6" s="97">
        <v>6</v>
      </c>
      <c r="C6" s="108" t="s">
        <v>29</v>
      </c>
      <c r="D6" s="99">
        <v>4</v>
      </c>
      <c r="E6" s="100">
        <v>144</v>
      </c>
      <c r="F6" s="101">
        <v>2.5</v>
      </c>
      <c r="G6" s="102">
        <v>100</v>
      </c>
      <c r="H6" s="103">
        <v>4</v>
      </c>
      <c r="I6" s="100">
        <v>169</v>
      </c>
      <c r="J6" s="101">
        <v>2</v>
      </c>
      <c r="K6" s="102">
        <v>60</v>
      </c>
      <c r="L6" s="103">
        <v>2</v>
      </c>
      <c r="M6" s="104">
        <v>94</v>
      </c>
      <c r="N6" s="105">
        <f>D6+F6+H6+J6+L6</f>
        <v>14.5</v>
      </c>
      <c r="O6" s="106">
        <f>E6+G6+I6+K6+M6</f>
        <v>567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1" customHeight="1">
      <c r="A7" s="123">
        <f t="shared" si="0"/>
        <v>3</v>
      </c>
      <c r="B7" s="97">
        <v>11</v>
      </c>
      <c r="C7" s="108" t="s">
        <v>23</v>
      </c>
      <c r="D7" s="99">
        <v>3</v>
      </c>
      <c r="E7" s="100">
        <v>97</v>
      </c>
      <c r="F7" s="101">
        <v>3</v>
      </c>
      <c r="G7" s="102">
        <v>102</v>
      </c>
      <c r="H7" s="103">
        <v>4</v>
      </c>
      <c r="I7" s="100">
        <v>141</v>
      </c>
      <c r="J7" s="101">
        <v>2</v>
      </c>
      <c r="K7" s="102">
        <v>108</v>
      </c>
      <c r="L7" s="103">
        <v>2.5</v>
      </c>
      <c r="M7" s="104">
        <v>100</v>
      </c>
      <c r="N7" s="105">
        <f>D7+F7+H7+J7+L7</f>
        <v>14.5</v>
      </c>
      <c r="O7" s="106">
        <f>E7+G7+I7+K7+M7</f>
        <v>548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1" customHeight="1">
      <c r="A8" s="96">
        <f t="shared" si="0"/>
        <v>4</v>
      </c>
      <c r="B8" s="97">
        <v>9</v>
      </c>
      <c r="C8" s="98" t="s">
        <v>35</v>
      </c>
      <c r="D8" s="99">
        <v>4</v>
      </c>
      <c r="E8" s="100">
        <v>145</v>
      </c>
      <c r="F8" s="101">
        <v>4</v>
      </c>
      <c r="G8" s="102">
        <v>133</v>
      </c>
      <c r="H8" s="103">
        <v>1</v>
      </c>
      <c r="I8" s="100">
        <v>69</v>
      </c>
      <c r="J8" s="101">
        <v>2.5</v>
      </c>
      <c r="K8" s="102">
        <v>100</v>
      </c>
      <c r="L8" s="103">
        <v>2.5</v>
      </c>
      <c r="M8" s="104">
        <v>100</v>
      </c>
      <c r="N8" s="105">
        <f>D8+F8+H8+J8+L8</f>
        <v>14</v>
      </c>
      <c r="O8" s="106">
        <f>E8+G8+I8+K8+M8</f>
        <v>547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1" customHeight="1">
      <c r="A9" s="96">
        <f t="shared" si="0"/>
        <v>5</v>
      </c>
      <c r="B9" s="97">
        <v>13</v>
      </c>
      <c r="C9" s="108" t="s">
        <v>33</v>
      </c>
      <c r="D9" s="99">
        <v>2.5</v>
      </c>
      <c r="E9" s="100">
        <v>100</v>
      </c>
      <c r="F9" s="101">
        <v>2.5</v>
      </c>
      <c r="G9" s="102">
        <v>93</v>
      </c>
      <c r="H9" s="103">
        <v>3</v>
      </c>
      <c r="I9" s="100">
        <v>121</v>
      </c>
      <c r="J9" s="101">
        <v>3</v>
      </c>
      <c r="K9" s="102">
        <v>93</v>
      </c>
      <c r="L9" s="103">
        <v>3</v>
      </c>
      <c r="M9" s="104">
        <v>102</v>
      </c>
      <c r="N9" s="105">
        <f>D9+F9+H9+J9+L9</f>
        <v>14</v>
      </c>
      <c r="O9" s="106">
        <f>E9+G9+I9+K9+M9</f>
        <v>509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1" customHeight="1">
      <c r="A10" s="123">
        <f t="shared" si="0"/>
        <v>6</v>
      </c>
      <c r="B10" s="97">
        <v>7</v>
      </c>
      <c r="C10" s="98" t="s">
        <v>26</v>
      </c>
      <c r="D10" s="99">
        <v>2</v>
      </c>
      <c r="E10" s="100">
        <v>96</v>
      </c>
      <c r="F10" s="101">
        <v>4</v>
      </c>
      <c r="G10" s="102">
        <v>130</v>
      </c>
      <c r="H10" s="103">
        <v>4</v>
      </c>
      <c r="I10" s="100">
        <v>142</v>
      </c>
      <c r="J10" s="101">
        <v>1</v>
      </c>
      <c r="K10" s="102">
        <v>85</v>
      </c>
      <c r="L10" s="103">
        <v>2</v>
      </c>
      <c r="M10" s="104">
        <v>86</v>
      </c>
      <c r="N10" s="105">
        <f>D10+F10+H10+J10+L10</f>
        <v>13</v>
      </c>
      <c r="O10" s="106">
        <f>E10+G10+I10+K10+M10</f>
        <v>539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1" customHeight="1">
      <c r="A11" s="123">
        <f t="shared" si="0"/>
        <v>7</v>
      </c>
      <c r="B11" s="97">
        <v>4</v>
      </c>
      <c r="C11" s="108" t="s">
        <v>36</v>
      </c>
      <c r="D11" s="99">
        <v>1</v>
      </c>
      <c r="E11" s="100">
        <v>71</v>
      </c>
      <c r="F11" s="101">
        <v>4</v>
      </c>
      <c r="G11" s="102">
        <v>154</v>
      </c>
      <c r="H11" s="103">
        <v>1</v>
      </c>
      <c r="I11" s="100">
        <v>68</v>
      </c>
      <c r="J11" s="101">
        <v>4</v>
      </c>
      <c r="K11" s="102">
        <v>133</v>
      </c>
      <c r="L11" s="103">
        <v>3</v>
      </c>
      <c r="M11" s="104">
        <v>95</v>
      </c>
      <c r="N11" s="105">
        <f>D11+F11+H11+J11+L11</f>
        <v>13</v>
      </c>
      <c r="O11" s="106">
        <f>E11+G11+I11+K11+M11</f>
        <v>521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1" customHeight="1">
      <c r="A12" s="96">
        <f t="shared" si="0"/>
        <v>8</v>
      </c>
      <c r="B12" s="97">
        <v>14</v>
      </c>
      <c r="C12" s="108" t="s">
        <v>34</v>
      </c>
      <c r="D12" s="99">
        <v>2.5</v>
      </c>
      <c r="E12" s="100">
        <v>100</v>
      </c>
      <c r="F12" s="101">
        <v>2</v>
      </c>
      <c r="G12" s="102">
        <v>100</v>
      </c>
      <c r="H12" s="103">
        <v>2</v>
      </c>
      <c r="I12" s="100">
        <v>79</v>
      </c>
      <c r="J12" s="101">
        <v>2</v>
      </c>
      <c r="K12" s="102">
        <v>89</v>
      </c>
      <c r="L12" s="103">
        <v>4</v>
      </c>
      <c r="M12" s="104">
        <v>148</v>
      </c>
      <c r="N12" s="105">
        <f>D12+F12+H12+J12+L12</f>
        <v>12.5</v>
      </c>
      <c r="O12" s="106">
        <f>E12+G12+I12+K12+M12</f>
        <v>516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1" customHeight="1">
      <c r="A13" s="123">
        <f t="shared" si="0"/>
        <v>9</v>
      </c>
      <c r="B13" s="97">
        <v>2</v>
      </c>
      <c r="C13" s="98" t="s">
        <v>25</v>
      </c>
      <c r="D13" s="99">
        <v>3.5</v>
      </c>
      <c r="E13" s="100">
        <v>125</v>
      </c>
      <c r="F13" s="101">
        <v>1</v>
      </c>
      <c r="G13" s="102">
        <v>68</v>
      </c>
      <c r="H13" s="103">
        <v>2</v>
      </c>
      <c r="I13" s="100">
        <v>79</v>
      </c>
      <c r="J13" s="101">
        <v>4</v>
      </c>
      <c r="K13" s="102">
        <v>196</v>
      </c>
      <c r="L13" s="103">
        <v>1</v>
      </c>
      <c r="M13" s="104">
        <v>88</v>
      </c>
      <c r="N13" s="105">
        <f>D13+F13+H13+J13+L13</f>
        <v>11.5</v>
      </c>
      <c r="O13" s="106">
        <f>E13+G13+I13+K13+M13</f>
        <v>556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1" customHeight="1">
      <c r="A14" s="96">
        <f t="shared" si="0"/>
        <v>10</v>
      </c>
      <c r="B14" s="97">
        <v>1</v>
      </c>
      <c r="C14" s="98" t="s">
        <v>32</v>
      </c>
      <c r="D14" s="99">
        <v>3.5</v>
      </c>
      <c r="E14" s="100">
        <v>125</v>
      </c>
      <c r="F14" s="101">
        <v>1</v>
      </c>
      <c r="G14" s="102">
        <v>81</v>
      </c>
      <c r="H14" s="103">
        <v>2</v>
      </c>
      <c r="I14" s="100">
        <v>86</v>
      </c>
      <c r="J14" s="101">
        <v>3</v>
      </c>
      <c r="K14" s="102">
        <v>106</v>
      </c>
      <c r="L14" s="103">
        <v>2</v>
      </c>
      <c r="M14" s="104">
        <v>78</v>
      </c>
      <c r="N14" s="105">
        <f>D14+F14+H14+J14+L14</f>
        <v>11.5</v>
      </c>
      <c r="O14" s="106">
        <f>E14+G14+I14+K14+M14</f>
        <v>476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1" customHeight="1">
      <c r="A15" s="123">
        <f t="shared" si="0"/>
        <v>11</v>
      </c>
      <c r="B15" s="97">
        <v>5</v>
      </c>
      <c r="C15" s="98" t="s">
        <v>28</v>
      </c>
      <c r="D15" s="99">
        <v>1</v>
      </c>
      <c r="E15" s="100">
        <v>58</v>
      </c>
      <c r="F15" s="101">
        <v>2.5</v>
      </c>
      <c r="G15" s="102">
        <v>93</v>
      </c>
      <c r="H15" s="103">
        <v>1</v>
      </c>
      <c r="I15" s="100">
        <v>59</v>
      </c>
      <c r="J15" s="101">
        <v>2.5</v>
      </c>
      <c r="K15" s="102">
        <v>100</v>
      </c>
      <c r="L15" s="103">
        <v>4</v>
      </c>
      <c r="M15" s="104">
        <v>123</v>
      </c>
      <c r="N15" s="105">
        <f>D15+F15+H15+J15+L15</f>
        <v>11</v>
      </c>
      <c r="O15" s="106">
        <f>E15+G15+I15+K15+M15</f>
        <v>433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1" customHeight="1">
      <c r="A16" s="96">
        <f t="shared" si="0"/>
        <v>12</v>
      </c>
      <c r="B16" s="97">
        <v>3</v>
      </c>
      <c r="C16" s="98" t="s">
        <v>30</v>
      </c>
      <c r="D16" s="99">
        <v>2</v>
      </c>
      <c r="E16" s="100">
        <v>79</v>
      </c>
      <c r="F16" s="101">
        <v>1</v>
      </c>
      <c r="G16" s="102">
        <v>42</v>
      </c>
      <c r="H16" s="103">
        <v>3</v>
      </c>
      <c r="I16" s="100">
        <v>83</v>
      </c>
      <c r="J16" s="101">
        <v>1</v>
      </c>
      <c r="K16" s="102">
        <v>30</v>
      </c>
      <c r="L16" s="103">
        <v>4</v>
      </c>
      <c r="M16" s="104">
        <v>170</v>
      </c>
      <c r="N16" s="105">
        <f>D16+F16+H16+J16+L16</f>
        <v>11</v>
      </c>
      <c r="O16" s="106">
        <f>E16+G16+I16+K16+M16</f>
        <v>404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1" customHeight="1">
      <c r="A17" s="123">
        <f t="shared" si="0"/>
        <v>13</v>
      </c>
      <c r="B17" s="97">
        <v>10</v>
      </c>
      <c r="C17" s="98" t="s">
        <v>24</v>
      </c>
      <c r="D17" s="99">
        <v>1</v>
      </c>
      <c r="E17" s="100">
        <v>78</v>
      </c>
      <c r="F17" s="101">
        <v>2.5</v>
      </c>
      <c r="G17" s="102">
        <v>100</v>
      </c>
      <c r="H17" s="101">
        <v>3</v>
      </c>
      <c r="I17" s="102">
        <v>104</v>
      </c>
      <c r="J17" s="101">
        <v>3</v>
      </c>
      <c r="K17" s="102">
        <v>117</v>
      </c>
      <c r="L17" s="103">
        <v>1</v>
      </c>
      <c r="M17" s="104">
        <v>42</v>
      </c>
      <c r="N17" s="105">
        <f>D17+F17+H17+J17+L17</f>
        <v>10.5</v>
      </c>
      <c r="O17" s="106">
        <f>E17+G17+I17+K17+M17</f>
        <v>441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1" customHeight="1">
      <c r="A18" s="109">
        <f t="shared" si="0"/>
        <v>14</v>
      </c>
      <c r="B18" s="110">
        <v>12</v>
      </c>
      <c r="C18" s="111" t="s">
        <v>61</v>
      </c>
      <c r="D18" s="112">
        <v>2</v>
      </c>
      <c r="E18" s="113">
        <v>80</v>
      </c>
      <c r="F18" s="114">
        <v>2</v>
      </c>
      <c r="G18" s="115">
        <v>90</v>
      </c>
      <c r="H18" s="116">
        <v>2.5</v>
      </c>
      <c r="I18" s="113">
        <v>100</v>
      </c>
      <c r="J18" s="114">
        <v>1</v>
      </c>
      <c r="K18" s="115">
        <v>38</v>
      </c>
      <c r="L18" s="116">
        <v>1</v>
      </c>
      <c r="M18" s="117">
        <v>60</v>
      </c>
      <c r="N18" s="118">
        <f>D18+F18+H18+J18+L18</f>
        <v>8.5</v>
      </c>
      <c r="O18" s="119">
        <f>E18+G18+I18+K18+M18</f>
        <v>368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3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76"/>
      <c r="B20" s="76"/>
      <c r="C20" s="76"/>
      <c r="D20" s="120">
        <f aca="true" t="shared" si="1" ref="D20:O20">SUM(D5:D18)</f>
        <v>35</v>
      </c>
      <c r="E20" s="121">
        <f t="shared" si="1"/>
        <v>1400</v>
      </c>
      <c r="F20" s="120">
        <f t="shared" si="1"/>
        <v>35</v>
      </c>
      <c r="G20" s="121">
        <f t="shared" si="1"/>
        <v>1400</v>
      </c>
      <c r="H20" s="120">
        <f t="shared" si="1"/>
        <v>35</v>
      </c>
      <c r="I20" s="121">
        <f t="shared" si="1"/>
        <v>1400</v>
      </c>
      <c r="J20" s="120">
        <f t="shared" si="1"/>
        <v>35</v>
      </c>
      <c r="K20" s="121">
        <f t="shared" si="1"/>
        <v>1400</v>
      </c>
      <c r="L20" s="120">
        <f t="shared" si="1"/>
        <v>35</v>
      </c>
      <c r="M20" s="121">
        <f t="shared" si="1"/>
        <v>1400</v>
      </c>
      <c r="N20" s="121">
        <f t="shared" si="1"/>
        <v>175</v>
      </c>
      <c r="O20" s="121">
        <f t="shared" si="1"/>
        <v>7000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</sheetData>
  <sheetProtection/>
  <mergeCells count="10">
    <mergeCell ref="J3:K3"/>
    <mergeCell ref="L3:M3"/>
    <mergeCell ref="A1:O1"/>
    <mergeCell ref="A3:A4"/>
    <mergeCell ref="B3:B4"/>
    <mergeCell ref="C3:C4"/>
    <mergeCell ref="D3:E3"/>
    <mergeCell ref="F3:G3"/>
    <mergeCell ref="H3:I3"/>
    <mergeCell ref="N3:O3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3"/>
  <sheetViews>
    <sheetView zoomScalePageLayoutView="0" workbookViewId="0" topLeftCell="A1">
      <selection activeCell="A1" sqref="A1:O1"/>
    </sheetView>
  </sheetViews>
  <sheetFormatPr defaultColWidth="14.421875" defaultRowHeight="15" customHeight="1"/>
  <cols>
    <col min="1" max="1" width="5.7109375" style="0" customWidth="1"/>
    <col min="2" max="2" width="4.57421875" style="0" customWidth="1"/>
    <col min="3" max="3" width="25.140625" style="0" customWidth="1"/>
    <col min="4" max="4" width="4.7109375" style="0" hidden="1" customWidth="1"/>
    <col min="5" max="5" width="7.7109375" style="0" hidden="1" customWidth="1"/>
    <col min="6" max="6" width="4.7109375" style="0" hidden="1" customWidth="1"/>
    <col min="7" max="7" width="7.7109375" style="0" hidden="1" customWidth="1"/>
    <col min="8" max="8" width="4.7109375" style="0" hidden="1" customWidth="1"/>
    <col min="9" max="9" width="7.7109375" style="0" hidden="1" customWidth="1"/>
    <col min="10" max="10" width="4.7109375" style="0" hidden="1" customWidth="1"/>
    <col min="11" max="11" width="7.7109375" style="0" hidden="1" customWidth="1"/>
    <col min="12" max="12" width="4.7109375" style="0" customWidth="1"/>
    <col min="13" max="13" width="7.7109375" style="0" customWidth="1"/>
    <col min="14" max="14" width="5.8515625" style="0" customWidth="1"/>
    <col min="15" max="15" width="7.7109375" style="0" customWidth="1"/>
    <col min="16" max="26" width="8.00390625" style="0" customWidth="1"/>
  </cols>
  <sheetData>
    <row r="1" spans="1:26" ht="15" customHeight="1">
      <c r="A1" s="147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9.5" customHeight="1">
      <c r="A3" s="149" t="s">
        <v>2</v>
      </c>
      <c r="B3" s="151" t="s">
        <v>51</v>
      </c>
      <c r="C3" s="153" t="s">
        <v>3</v>
      </c>
      <c r="D3" s="155" t="s">
        <v>52</v>
      </c>
      <c r="E3" s="144"/>
      <c r="F3" s="145" t="s">
        <v>53</v>
      </c>
      <c r="G3" s="156"/>
      <c r="H3" s="143" t="s">
        <v>54</v>
      </c>
      <c r="I3" s="157"/>
      <c r="J3" s="143" t="s">
        <v>55</v>
      </c>
      <c r="K3" s="144"/>
      <c r="L3" s="145" t="s">
        <v>56</v>
      </c>
      <c r="M3" s="146"/>
      <c r="N3" s="158" t="s">
        <v>57</v>
      </c>
      <c r="O3" s="15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9.5" customHeight="1">
      <c r="A4" s="150"/>
      <c r="B4" s="152"/>
      <c r="C4" s="154"/>
      <c r="D4" s="77" t="s">
        <v>58</v>
      </c>
      <c r="E4" s="78" t="s">
        <v>21</v>
      </c>
      <c r="F4" s="79" t="s">
        <v>58</v>
      </c>
      <c r="G4" s="78" t="s">
        <v>21</v>
      </c>
      <c r="H4" s="79" t="s">
        <v>58</v>
      </c>
      <c r="I4" s="80" t="s">
        <v>21</v>
      </c>
      <c r="J4" s="79" t="s">
        <v>58</v>
      </c>
      <c r="K4" s="78" t="s">
        <v>21</v>
      </c>
      <c r="L4" s="81" t="s">
        <v>58</v>
      </c>
      <c r="M4" s="82" t="s">
        <v>21</v>
      </c>
      <c r="N4" s="83" t="s">
        <v>58</v>
      </c>
      <c r="O4" s="84" t="s">
        <v>21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1" customHeight="1">
      <c r="A5" s="96">
        <f aca="true" t="shared" si="0" ref="A5:A16">A4+1</f>
        <v>1</v>
      </c>
      <c r="B5" s="97">
        <v>8</v>
      </c>
      <c r="C5" s="108" t="s">
        <v>23</v>
      </c>
      <c r="D5" s="99">
        <v>4</v>
      </c>
      <c r="E5" s="100">
        <v>129</v>
      </c>
      <c r="F5" s="101">
        <v>2.5</v>
      </c>
      <c r="G5" s="102">
        <v>94</v>
      </c>
      <c r="H5" s="103">
        <v>3</v>
      </c>
      <c r="I5" s="100">
        <v>123</v>
      </c>
      <c r="J5" s="101">
        <v>4</v>
      </c>
      <c r="K5" s="102">
        <v>121</v>
      </c>
      <c r="L5" s="103">
        <v>2.5</v>
      </c>
      <c r="M5" s="104">
        <v>100</v>
      </c>
      <c r="N5" s="105">
        <f>D5+F5+H5+J5+L5</f>
        <v>16</v>
      </c>
      <c r="O5" s="106">
        <f>E5+G5+I5+K5+M5</f>
        <v>567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1" customHeight="1">
      <c r="A6" s="96">
        <f t="shared" si="0"/>
        <v>2</v>
      </c>
      <c r="B6" s="97">
        <v>9</v>
      </c>
      <c r="C6" s="98" t="s">
        <v>25</v>
      </c>
      <c r="D6" s="99">
        <v>4</v>
      </c>
      <c r="E6" s="100">
        <v>132</v>
      </c>
      <c r="F6" s="101">
        <v>3</v>
      </c>
      <c r="G6" s="102">
        <v>112</v>
      </c>
      <c r="H6" s="103">
        <v>3</v>
      </c>
      <c r="I6" s="100">
        <v>106</v>
      </c>
      <c r="J6" s="101">
        <v>3</v>
      </c>
      <c r="K6" s="102">
        <v>119</v>
      </c>
      <c r="L6" s="103">
        <v>2.5</v>
      </c>
      <c r="M6" s="104">
        <v>100</v>
      </c>
      <c r="N6" s="105">
        <f>D6+F6+H6+J6+L6</f>
        <v>15.5</v>
      </c>
      <c r="O6" s="106">
        <f>E6+G6+I6+K6+M6</f>
        <v>569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1" customHeight="1">
      <c r="A7" s="96">
        <f t="shared" si="0"/>
        <v>3</v>
      </c>
      <c r="B7" s="97">
        <v>6</v>
      </c>
      <c r="C7" s="108" t="s">
        <v>27</v>
      </c>
      <c r="D7" s="99">
        <v>1</v>
      </c>
      <c r="E7" s="100">
        <v>75</v>
      </c>
      <c r="F7" s="101">
        <v>4</v>
      </c>
      <c r="G7" s="102">
        <v>168</v>
      </c>
      <c r="H7" s="103">
        <v>4</v>
      </c>
      <c r="I7" s="100">
        <v>144</v>
      </c>
      <c r="J7" s="101">
        <v>3</v>
      </c>
      <c r="K7" s="102">
        <v>116</v>
      </c>
      <c r="L7" s="103">
        <v>2.5</v>
      </c>
      <c r="M7" s="104">
        <v>100</v>
      </c>
      <c r="N7" s="105">
        <f>D7+F7+H7+J7+L7</f>
        <v>14.5</v>
      </c>
      <c r="O7" s="106">
        <f>E7+G7+I7+K7+M7</f>
        <v>603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1" customHeight="1">
      <c r="A8" s="96">
        <f t="shared" si="0"/>
        <v>4</v>
      </c>
      <c r="B8" s="97">
        <v>4</v>
      </c>
      <c r="C8" s="98" t="s">
        <v>32</v>
      </c>
      <c r="D8" s="99">
        <v>4</v>
      </c>
      <c r="E8" s="100">
        <v>158</v>
      </c>
      <c r="F8" s="101">
        <v>3</v>
      </c>
      <c r="G8" s="102">
        <v>123</v>
      </c>
      <c r="H8" s="103">
        <v>1</v>
      </c>
      <c r="I8" s="100">
        <v>35</v>
      </c>
      <c r="J8" s="101">
        <v>4</v>
      </c>
      <c r="K8" s="102">
        <v>119</v>
      </c>
      <c r="L8" s="103">
        <v>2.5</v>
      </c>
      <c r="M8" s="104">
        <v>100</v>
      </c>
      <c r="N8" s="105">
        <f>D8+F8+H8+J8+L8</f>
        <v>14.5</v>
      </c>
      <c r="O8" s="106">
        <f>E8+G8+I8+K8+M8</f>
        <v>535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1" customHeight="1">
      <c r="A9" s="96">
        <f t="shared" si="0"/>
        <v>5</v>
      </c>
      <c r="B9" s="97">
        <v>5</v>
      </c>
      <c r="C9" s="98" t="s">
        <v>22</v>
      </c>
      <c r="D9" s="99">
        <v>3</v>
      </c>
      <c r="E9" s="100">
        <v>99</v>
      </c>
      <c r="F9" s="101">
        <v>4</v>
      </c>
      <c r="G9" s="102">
        <v>228</v>
      </c>
      <c r="H9" s="103">
        <v>1</v>
      </c>
      <c r="I9" s="100">
        <v>71</v>
      </c>
      <c r="J9" s="101">
        <v>3</v>
      </c>
      <c r="K9" s="102">
        <v>105</v>
      </c>
      <c r="L9" s="103">
        <v>2.5</v>
      </c>
      <c r="M9" s="104">
        <v>100</v>
      </c>
      <c r="N9" s="105">
        <f>D9+F9+H9+J9+L9</f>
        <v>13.5</v>
      </c>
      <c r="O9" s="106">
        <f>E9+G9+I9+K9+M9</f>
        <v>603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1" customHeight="1">
      <c r="A10" s="96">
        <f t="shared" si="0"/>
        <v>6</v>
      </c>
      <c r="B10" s="97">
        <v>3</v>
      </c>
      <c r="C10" s="98" t="s">
        <v>30</v>
      </c>
      <c r="D10" s="99">
        <v>3</v>
      </c>
      <c r="E10" s="100">
        <v>127</v>
      </c>
      <c r="F10" s="101">
        <v>2</v>
      </c>
      <c r="G10" s="102">
        <v>107</v>
      </c>
      <c r="H10" s="103">
        <v>4</v>
      </c>
      <c r="I10" s="100">
        <v>127</v>
      </c>
      <c r="J10" s="101">
        <v>1</v>
      </c>
      <c r="K10" s="102">
        <v>79</v>
      </c>
      <c r="L10" s="103">
        <v>2.5</v>
      </c>
      <c r="M10" s="104">
        <v>100</v>
      </c>
      <c r="N10" s="105">
        <f>D10+F10+H10+J10+L10</f>
        <v>12.5</v>
      </c>
      <c r="O10" s="106">
        <f>E10+G10+I10+K10+M10</f>
        <v>540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1" customHeight="1">
      <c r="A11" s="96">
        <f t="shared" si="0"/>
        <v>7</v>
      </c>
      <c r="B11" s="97">
        <v>12</v>
      </c>
      <c r="C11" s="98" t="s">
        <v>24</v>
      </c>
      <c r="D11" s="99">
        <v>2</v>
      </c>
      <c r="E11" s="100">
        <v>84</v>
      </c>
      <c r="F11" s="101">
        <v>2</v>
      </c>
      <c r="G11" s="102">
        <v>72</v>
      </c>
      <c r="H11" s="103">
        <v>2</v>
      </c>
      <c r="I11" s="100">
        <v>79</v>
      </c>
      <c r="J11" s="101">
        <v>4</v>
      </c>
      <c r="K11" s="102">
        <v>144</v>
      </c>
      <c r="L11" s="103">
        <v>2.5</v>
      </c>
      <c r="M11" s="104">
        <v>100</v>
      </c>
      <c r="N11" s="105">
        <f>D11+F11+H11+J11+L11</f>
        <v>12.5</v>
      </c>
      <c r="O11" s="106">
        <f>E11+G11+I11+K11+M11</f>
        <v>479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1" customHeight="1">
      <c r="A12" s="96">
        <f t="shared" si="0"/>
        <v>8</v>
      </c>
      <c r="B12" s="97">
        <v>10</v>
      </c>
      <c r="C12" s="98" t="s">
        <v>26</v>
      </c>
      <c r="D12" s="99">
        <v>3</v>
      </c>
      <c r="E12" s="100">
        <v>102</v>
      </c>
      <c r="F12" s="101">
        <v>4</v>
      </c>
      <c r="G12" s="102">
        <v>127</v>
      </c>
      <c r="H12" s="103">
        <v>1</v>
      </c>
      <c r="I12" s="100">
        <v>52</v>
      </c>
      <c r="J12" s="101">
        <v>2</v>
      </c>
      <c r="K12" s="102">
        <v>95</v>
      </c>
      <c r="L12" s="103">
        <v>2.5</v>
      </c>
      <c r="M12" s="104">
        <v>100</v>
      </c>
      <c r="N12" s="105">
        <f>D12+F12+H12+J12+L12</f>
        <v>12.5</v>
      </c>
      <c r="O12" s="106">
        <f>E12+G12+I12+K12+M12</f>
        <v>476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1" customHeight="1">
      <c r="A13" s="96">
        <f t="shared" si="0"/>
        <v>9</v>
      </c>
      <c r="B13" s="97">
        <v>7</v>
      </c>
      <c r="C13" s="108" t="s">
        <v>31</v>
      </c>
      <c r="D13" s="99">
        <v>2</v>
      </c>
      <c r="E13" s="100">
        <v>97</v>
      </c>
      <c r="F13" s="101">
        <v>1</v>
      </c>
      <c r="G13" s="102">
        <v>43</v>
      </c>
      <c r="H13" s="103">
        <v>3</v>
      </c>
      <c r="I13" s="100">
        <v>83</v>
      </c>
      <c r="J13" s="101">
        <v>2</v>
      </c>
      <c r="K13" s="102">
        <v>81</v>
      </c>
      <c r="L13" s="103">
        <v>2.5</v>
      </c>
      <c r="M13" s="104">
        <v>100</v>
      </c>
      <c r="N13" s="105">
        <f>D13+F13+H13+J13+L13</f>
        <v>10.5</v>
      </c>
      <c r="O13" s="106">
        <f>E13+G13+I13+K13+M13</f>
        <v>404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1" customHeight="1">
      <c r="A14" s="96">
        <f t="shared" si="0"/>
        <v>10</v>
      </c>
      <c r="B14" s="97">
        <v>2</v>
      </c>
      <c r="C14" s="98" t="s">
        <v>28</v>
      </c>
      <c r="D14" s="99">
        <v>2</v>
      </c>
      <c r="E14" s="100">
        <v>103</v>
      </c>
      <c r="F14" s="101">
        <v>2.5</v>
      </c>
      <c r="G14" s="102">
        <v>94</v>
      </c>
      <c r="H14" s="103">
        <v>2</v>
      </c>
      <c r="I14" s="100">
        <v>98</v>
      </c>
      <c r="J14" s="101">
        <v>1</v>
      </c>
      <c r="K14" s="102">
        <v>50</v>
      </c>
      <c r="L14" s="103">
        <v>2.5</v>
      </c>
      <c r="M14" s="104">
        <v>100</v>
      </c>
      <c r="N14" s="105">
        <f>D14+F14+H14+J14+L14</f>
        <v>10</v>
      </c>
      <c r="O14" s="106">
        <f>E14+G14+I14+K14+M14</f>
        <v>445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1" customHeight="1">
      <c r="A15" s="96">
        <f t="shared" si="0"/>
        <v>11</v>
      </c>
      <c r="B15" s="97">
        <v>11</v>
      </c>
      <c r="C15" s="108" t="s">
        <v>36</v>
      </c>
      <c r="D15" s="99">
        <v>1</v>
      </c>
      <c r="E15" s="100">
        <v>82</v>
      </c>
      <c r="F15" s="101">
        <v>1</v>
      </c>
      <c r="G15" s="102">
        <v>44</v>
      </c>
      <c r="H15" s="103">
        <v>4</v>
      </c>
      <c r="I15" s="100">
        <v>235</v>
      </c>
      <c r="J15" s="101">
        <v>1</v>
      </c>
      <c r="K15" s="102">
        <v>81</v>
      </c>
      <c r="L15" s="103">
        <v>2.5</v>
      </c>
      <c r="M15" s="104">
        <v>100</v>
      </c>
      <c r="N15" s="105">
        <f>D15+F15+H15+J15+L15</f>
        <v>9.5</v>
      </c>
      <c r="O15" s="106">
        <f>E15+G15+I15+K15+M15</f>
        <v>542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1" customHeight="1">
      <c r="A16" s="109">
        <f t="shared" si="0"/>
        <v>12</v>
      </c>
      <c r="B16" s="110">
        <v>1</v>
      </c>
      <c r="C16" s="111" t="s">
        <v>33</v>
      </c>
      <c r="D16" s="112">
        <v>1</v>
      </c>
      <c r="E16" s="113">
        <v>12</v>
      </c>
      <c r="F16" s="114">
        <v>1</v>
      </c>
      <c r="G16" s="115">
        <v>-12</v>
      </c>
      <c r="H16" s="116">
        <v>2</v>
      </c>
      <c r="I16" s="113">
        <v>47</v>
      </c>
      <c r="J16" s="114">
        <v>2</v>
      </c>
      <c r="K16" s="115">
        <v>90</v>
      </c>
      <c r="L16" s="116">
        <v>2.5</v>
      </c>
      <c r="M16" s="117">
        <v>100</v>
      </c>
      <c r="N16" s="118">
        <f>D16+F16+H16+J16+L16</f>
        <v>8.5</v>
      </c>
      <c r="O16" s="119">
        <f>E16+G16+I16+K16+M16</f>
        <v>237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3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76"/>
      <c r="B18" s="76"/>
      <c r="C18" s="76"/>
      <c r="D18" s="120">
        <f aca="true" t="shared" si="1" ref="D18:O18">SUM(D5:D16)</f>
        <v>30</v>
      </c>
      <c r="E18" s="121">
        <f t="shared" si="1"/>
        <v>1200</v>
      </c>
      <c r="F18" s="120">
        <f t="shared" si="1"/>
        <v>30</v>
      </c>
      <c r="G18" s="121">
        <f t="shared" si="1"/>
        <v>1200</v>
      </c>
      <c r="H18" s="120">
        <f t="shared" si="1"/>
        <v>30</v>
      </c>
      <c r="I18" s="121">
        <f t="shared" si="1"/>
        <v>1200</v>
      </c>
      <c r="J18" s="120">
        <f t="shared" si="1"/>
        <v>30</v>
      </c>
      <c r="K18" s="121">
        <f t="shared" si="1"/>
        <v>1200</v>
      </c>
      <c r="L18" s="120">
        <f t="shared" si="1"/>
        <v>30</v>
      </c>
      <c r="M18" s="121">
        <f t="shared" si="1"/>
        <v>1200</v>
      </c>
      <c r="N18" s="121">
        <f t="shared" si="1"/>
        <v>150</v>
      </c>
      <c r="O18" s="121">
        <f t="shared" si="1"/>
        <v>6000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2:26" ht="12.75" customHeight="1"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</sheetData>
  <sheetProtection/>
  <mergeCells count="10">
    <mergeCell ref="J3:K3"/>
    <mergeCell ref="L3:M3"/>
    <mergeCell ref="A1:O1"/>
    <mergeCell ref="A3:A4"/>
    <mergeCell ref="B3:B4"/>
    <mergeCell ref="C3:C4"/>
    <mergeCell ref="D3:E3"/>
    <mergeCell ref="F3:G3"/>
    <mergeCell ref="H3:I3"/>
    <mergeCell ref="N3:O3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Beneš</dc:creator>
  <cp:keywords/>
  <dc:description/>
  <cp:lastModifiedBy>Petr Beneš</cp:lastModifiedBy>
  <dcterms:created xsi:type="dcterms:W3CDTF">2022-06-21T09:05:54Z</dcterms:created>
  <dcterms:modified xsi:type="dcterms:W3CDTF">2022-06-21T09:05:56Z</dcterms:modified>
  <cp:category/>
  <cp:version/>
  <cp:contentType/>
  <cp:contentStatus/>
</cp:coreProperties>
</file>