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5" windowHeight="10512" tabRatio="929" activeTab="2"/>
  </bookViews>
  <sheets>
    <sheet name="Brno" sheetId="1" r:id="rId1"/>
    <sheet name="Raduň" sheetId="2" r:id="rId2"/>
    <sheet name="Třinec" sheetId="3" r:id="rId3"/>
    <sheet name="Radvanice" sheetId="4" r:id="rId4"/>
    <sheet name="Jeseník" sheetId="5" r:id="rId5"/>
    <sheet name="Šenov u N.J." sheetId="6" r:id="rId6"/>
    <sheet name="Pustá Polom" sheetId="7" r:id="rId7"/>
    <sheet name="MČR Těrlicko" sheetId="8" r:id="rId8"/>
    <sheet name="Brno II" sheetId="9" r:id="rId9"/>
    <sheet name="Ostrava" sheetId="10" r:id="rId10"/>
    <sheet name="Pořadí" sheetId="11" r:id="rId11"/>
  </sheets>
  <definedNames/>
  <calcPr fullCalcOnLoad="1"/>
</workbook>
</file>

<file path=xl/sharedStrings.xml><?xml version="1.0" encoding="utf-8"?>
<sst xmlns="http://schemas.openxmlformats.org/spreadsheetml/2006/main" count="775" uniqueCount="243">
  <si>
    <t>Brno</t>
  </si>
  <si>
    <t>1. kolo</t>
  </si>
  <si>
    <t>2. kolo</t>
  </si>
  <si>
    <t>3. kolo</t>
  </si>
  <si>
    <t>4. kolo</t>
  </si>
  <si>
    <t>5. kolo</t>
  </si>
  <si>
    <t>6. kolo</t>
  </si>
  <si>
    <t>Po</t>
  </si>
  <si>
    <t>6 kole</t>
  </si>
  <si>
    <t>Body</t>
  </si>
  <si>
    <t>Počet</t>
  </si>
  <si>
    <t>Koeficient</t>
  </si>
  <si>
    <t xml:space="preserve">Turnajové </t>
  </si>
  <si>
    <t>Pořadí</t>
  </si>
  <si>
    <t>Jméno</t>
  </si>
  <si>
    <t>Bydliště</t>
  </si>
  <si>
    <t>B</t>
  </si>
  <si>
    <t>Peníze</t>
  </si>
  <si>
    <t xml:space="preserve">B </t>
  </si>
  <si>
    <t>Hráčů</t>
  </si>
  <si>
    <t>Passinger Miloslav</t>
  </si>
  <si>
    <t>Přerov</t>
  </si>
  <si>
    <t>Karásek Radomír</t>
  </si>
  <si>
    <t>Radvanice</t>
  </si>
  <si>
    <t>Kouřílek Svatopluk</t>
  </si>
  <si>
    <t>Kudela Josef</t>
  </si>
  <si>
    <t>Opava</t>
  </si>
  <si>
    <t>Lyko Tomáš</t>
  </si>
  <si>
    <t>Bítov</t>
  </si>
  <si>
    <t>Vinkler Vladan</t>
  </si>
  <si>
    <t>Pustá Polom</t>
  </si>
  <si>
    <t>Maňásková Eva</t>
  </si>
  <si>
    <t>Olomouc</t>
  </si>
  <si>
    <t>Kolář Vladimír</t>
  </si>
  <si>
    <t>Lipník n. B.</t>
  </si>
  <si>
    <t>Chmiel Ivo</t>
  </si>
  <si>
    <t>Suchdol n. O.</t>
  </si>
  <si>
    <t>Kozy</t>
  </si>
  <si>
    <t>Benda Jaroslav</t>
  </si>
  <si>
    <t>Kuchař Josef</t>
  </si>
  <si>
    <t>Ostrava</t>
  </si>
  <si>
    <t>Žák Miroslav</t>
  </si>
  <si>
    <t>Kopřivnice</t>
  </si>
  <si>
    <t>Němec Drahomír</t>
  </si>
  <si>
    <t>Těrlicko</t>
  </si>
  <si>
    <t>Němčík Věkoslav</t>
  </si>
  <si>
    <t>Sečkář Václav</t>
  </si>
  <si>
    <t>Panek Zbigniew</t>
  </si>
  <si>
    <t>Bielsko Biala</t>
  </si>
  <si>
    <t>Walový Petr</t>
  </si>
  <si>
    <t>Jurčík Václav</t>
  </si>
  <si>
    <t>Petřvald</t>
  </si>
  <si>
    <t>Kocur Josef</t>
  </si>
  <si>
    <t>Horní Suchá</t>
  </si>
  <si>
    <t>Malec Petr</t>
  </si>
  <si>
    <t>Slivoník Jakub</t>
  </si>
  <si>
    <t>Lyko Petr</t>
  </si>
  <si>
    <t>Šilar Milan</t>
  </si>
  <si>
    <t>Kučerová Renata</t>
  </si>
  <si>
    <t>Hlučín</t>
  </si>
  <si>
    <t>Bonczek Petr</t>
  </si>
  <si>
    <t>Paskov</t>
  </si>
  <si>
    <t>Okřina Petr</t>
  </si>
  <si>
    <t>Světlá Hora</t>
  </si>
  <si>
    <t>Jeseník</t>
  </si>
  <si>
    <t>Osobní Fin.</t>
  </si>
  <si>
    <t>Součet</t>
  </si>
  <si>
    <t>Prize Money</t>
  </si>
  <si>
    <t xml:space="preserve"> Částka</t>
  </si>
  <si>
    <r>
      <t xml:space="preserve"> </t>
    </r>
    <r>
      <rPr>
        <sz val="10"/>
        <rFont val="Arial"/>
        <family val="2"/>
      </rPr>
      <t>Stav +/-</t>
    </r>
  </si>
  <si>
    <t>Bodů</t>
  </si>
  <si>
    <t>Výhra</t>
  </si>
  <si>
    <t>Vklad do banku</t>
  </si>
  <si>
    <t>v %</t>
  </si>
  <si>
    <t>Celkem – Prize money</t>
  </si>
  <si>
    <t>Hráči mimo cel. pořadí</t>
  </si>
  <si>
    <t xml:space="preserve">Prům. účast </t>
  </si>
  <si>
    <t>Podmolík Miroslav</t>
  </si>
  <si>
    <t>Svašek Petr</t>
  </si>
  <si>
    <t>Kine Piotr</t>
  </si>
  <si>
    <t>Oldřichov</t>
  </si>
  <si>
    <t>Papuga Miroslav</t>
  </si>
  <si>
    <t>Matějček Petr</t>
  </si>
  <si>
    <t>Zálesný Stanislav</t>
  </si>
  <si>
    <t>Halat Jaroslav</t>
  </si>
  <si>
    <t>Suchý Petr</t>
  </si>
  <si>
    <t>Olbramovice</t>
  </si>
  <si>
    <t>Dubina Jan</t>
  </si>
  <si>
    <t>Kříž Zdenek</t>
  </si>
  <si>
    <t>Boleslav Josef</t>
  </si>
  <si>
    <t>Prace</t>
  </si>
  <si>
    <t>Radil Jan</t>
  </si>
  <si>
    <t>Odrazil Josef</t>
  </si>
  <si>
    <t>Nesovice</t>
  </si>
  <si>
    <t>Fiala Lubomír</t>
  </si>
  <si>
    <t>Richtr Robert</t>
  </si>
  <si>
    <t>Gečnuk Dalibor</t>
  </si>
  <si>
    <t>Wohlgemuth Jiří</t>
  </si>
  <si>
    <t>Záříčí</t>
  </si>
  <si>
    <t>Prostějov</t>
  </si>
  <si>
    <t>Krátký Jan</t>
  </si>
  <si>
    <t>Raškovice</t>
  </si>
  <si>
    <t>Janíček Stanislav</t>
  </si>
  <si>
    <t>Kabeláč Alois</t>
  </si>
  <si>
    <t>Poličná</t>
  </si>
  <si>
    <t>Glac Milan</t>
  </si>
  <si>
    <t>Jurzak Mietek</t>
  </si>
  <si>
    <t>Rampach Pavol</t>
  </si>
  <si>
    <t>Rožnov pod Rad.</t>
  </si>
  <si>
    <t>Šumperk</t>
  </si>
  <si>
    <t>Gerasis Pavel</t>
  </si>
  <si>
    <t>Česká Ves</t>
  </si>
  <si>
    <t>Fibinger Petr</t>
  </si>
  <si>
    <t>Vápenná</t>
  </si>
  <si>
    <t>Zlaté Hory</t>
  </si>
  <si>
    <t>Mikulovice</t>
  </si>
  <si>
    <t>Hajda Karel</t>
  </si>
  <si>
    <t>Šťastný Roman</t>
  </si>
  <si>
    <t>Mareth Václav</t>
  </si>
  <si>
    <t>Pírek Jan</t>
  </si>
  <si>
    <t>Dostálek Alois</t>
  </si>
  <si>
    <t>Nikodým Stanislav</t>
  </si>
  <si>
    <t>Benda Jaroslav ml.</t>
  </si>
  <si>
    <t>Šajdák Stanislav</t>
  </si>
  <si>
    <t>Spáčil Stanislav</t>
  </si>
  <si>
    <t>Pyš Libomír</t>
  </si>
  <si>
    <t>Kalicz Jaroslav</t>
  </si>
  <si>
    <t>Kalmanová Michaela</t>
  </si>
  <si>
    <t>Vítkov</t>
  </si>
  <si>
    <t>Šenov</t>
  </si>
  <si>
    <t>Jurášek Richard</t>
  </si>
  <si>
    <t>Chvěja Leoš</t>
  </si>
  <si>
    <t>Fránek Zdeněk</t>
  </si>
  <si>
    <t xml:space="preserve">Masný Pavel </t>
  </si>
  <si>
    <t>Szotkowská Gabr.</t>
  </si>
  <si>
    <t>Třinec</t>
  </si>
  <si>
    <t>Žák Jaroslav</t>
  </si>
  <si>
    <t>Tomášek Jindřich</t>
  </si>
  <si>
    <t>Raduň</t>
  </si>
  <si>
    <t>Rumpel Pavel</t>
  </si>
  <si>
    <t>Szotkowský Martin</t>
  </si>
  <si>
    <t>Jouza Nartin</t>
  </si>
  <si>
    <t>Krnov</t>
  </si>
  <si>
    <t>Restaurace U Dvořáků, Hlavní 121</t>
  </si>
  <si>
    <t>Hotel Tennis Club, Za Kosteleckou 49a</t>
  </si>
  <si>
    <t>Hotel Zlatý Chlum, Česká Ves</t>
  </si>
  <si>
    <t>Restaurace U Jelena, Hodolanská 25</t>
  </si>
  <si>
    <t xml:space="preserve">Šenov </t>
  </si>
  <si>
    <t>Restaurace Na Fojtství</t>
  </si>
  <si>
    <t>Restaurace U Krčmářů, Opavská 44</t>
  </si>
  <si>
    <t>P.Polom</t>
  </si>
  <si>
    <t>Hospůdka U Krkovičky</t>
  </si>
  <si>
    <t>Hráči v cel. pořadí 2018</t>
  </si>
  <si>
    <t>Kořínková Marie</t>
  </si>
  <si>
    <t>Jagoš Miroslav</t>
  </si>
  <si>
    <t>Boleslav Josef ml.</t>
  </si>
  <si>
    <t>Mutěnice</t>
  </si>
  <si>
    <t>Karásek Radomír</t>
  </si>
  <si>
    <t>Rampach Pavol</t>
  </si>
  <si>
    <t>Kříž Zdeněk</t>
  </si>
  <si>
    <t>Kočov</t>
  </si>
  <si>
    <t>Gerassis Pavel</t>
  </si>
  <si>
    <t>Szotkowsky Martin</t>
  </si>
  <si>
    <t>Úmrtí</t>
  </si>
  <si>
    <t>Roční</t>
  </si>
  <si>
    <t>%</t>
  </si>
  <si>
    <t>Konečné</t>
  </si>
  <si>
    <t>19.1.</t>
  </si>
  <si>
    <t>Halat Jaroslaw</t>
  </si>
  <si>
    <t>Richter Robert</t>
  </si>
  <si>
    <t>Brno –  2600,- Kč</t>
  </si>
  <si>
    <t>7.12.</t>
  </si>
  <si>
    <t>23.3.</t>
  </si>
  <si>
    <t>2.3.</t>
  </si>
  <si>
    <t>13.4.</t>
  </si>
  <si>
    <t>18.5.</t>
  </si>
  <si>
    <t>15.6.</t>
  </si>
  <si>
    <t>21.9.</t>
  </si>
  <si>
    <t>MČR - Těrlicko</t>
  </si>
  <si>
    <t>19.-20.10.</t>
  </si>
  <si>
    <t>Brno II</t>
  </si>
  <si>
    <t>16.11.</t>
  </si>
  <si>
    <t>Radvanice – ,- Kč</t>
  </si>
  <si>
    <t>Ostrava – ,- Kč</t>
  </si>
  <si>
    <t>Jeseník – ,- Kč</t>
  </si>
  <si>
    <t>Šenov u NJ –  ,- Kč</t>
  </si>
  <si>
    <t>Pustá Polom – ,- Kč</t>
  </si>
  <si>
    <t>MČR - Těrlicko – ,- Kč</t>
  </si>
  <si>
    <t>Brno II –  ,- Kč</t>
  </si>
  <si>
    <t>526 </t>
  </si>
  <si>
    <t>704 </t>
  </si>
  <si>
    <t>Benda Jaroslav st.</t>
  </si>
  <si>
    <t>555 </t>
  </si>
  <si>
    <t>442 </t>
  </si>
  <si>
    <t>612 </t>
  </si>
  <si>
    <t>546 </t>
  </si>
  <si>
    <t>499 </t>
  </si>
  <si>
    <t>683 </t>
  </si>
  <si>
    <t>457 </t>
  </si>
  <si>
    <t>494 </t>
  </si>
  <si>
    <t>721 </t>
  </si>
  <si>
    <t>449 </t>
  </si>
  <si>
    <t>Tomaszek Jindřich</t>
  </si>
  <si>
    <t>585 </t>
  </si>
  <si>
    <t>358 </t>
  </si>
  <si>
    <t>463 </t>
  </si>
  <si>
    <t>468 </t>
  </si>
  <si>
    <t>390 </t>
  </si>
  <si>
    <t>453 </t>
  </si>
  <si>
    <t>514 </t>
  </si>
  <si>
    <t>724 </t>
  </si>
  <si>
    <t>630 </t>
  </si>
  <si>
    <t>445 </t>
  </si>
  <si>
    <t>617 </t>
  </si>
  <si>
    <t>492 </t>
  </si>
  <si>
    <t>507 </t>
  </si>
  <si>
    <t>554 </t>
  </si>
  <si>
    <t>244 </t>
  </si>
  <si>
    <t>575 </t>
  </si>
  <si>
    <t>547 </t>
  </si>
  <si>
    <t>620 </t>
  </si>
  <si>
    <t>408 </t>
  </si>
  <si>
    <t>437 </t>
  </si>
  <si>
    <t>Szotkowská Gabriela</t>
  </si>
  <si>
    <t>504 </t>
  </si>
  <si>
    <t>426 </t>
  </si>
  <si>
    <t>423 </t>
  </si>
  <si>
    <t>298 </t>
  </si>
  <si>
    <t>357 </t>
  </si>
  <si>
    <t>418 </t>
  </si>
  <si>
    <t>Szotkowski Martin</t>
  </si>
  <si>
    <t>441 </t>
  </si>
  <si>
    <t>414 </t>
  </si>
  <si>
    <t>Býškovice</t>
  </si>
  <si>
    <t>Raduň – 2000,- Kč</t>
  </si>
  <si>
    <t>Třinec – 2400,- Kč</t>
  </si>
  <si>
    <t>Karviná</t>
  </si>
  <si>
    <t>Galuszka Kazimír</t>
  </si>
  <si>
    <t>Český Těšín</t>
  </si>
  <si>
    <t>Worek František</t>
  </si>
  <si>
    <t>Práce</t>
  </si>
  <si>
    <t>Szczerba Martin</t>
  </si>
  <si>
    <t>Suchdol nad O.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</si>
</sst>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36" applyFont="1" applyFill="1" applyBorder="1" applyAlignment="1" applyProtection="1">
      <alignment horizontal="center"/>
      <protection hidden="1"/>
    </xf>
    <xf numFmtId="0" fontId="0" fillId="0" borderId="0" xfId="37" applyAlignment="1">
      <alignment horizontal="center"/>
      <protection/>
    </xf>
    <xf numFmtId="0" fontId="0" fillId="0" borderId="0" xfId="37" applyFont="1" applyFill="1" applyAlignment="1">
      <alignment horizontal="center"/>
      <protection/>
    </xf>
    <xf numFmtId="0" fontId="0" fillId="0" borderId="10" xfId="36" applyFont="1" applyFill="1" applyBorder="1" applyAlignment="1">
      <alignment horizontal="center"/>
      <protection/>
    </xf>
    <xf numFmtId="0" fontId="0" fillId="0" borderId="0" xfId="37" applyNumberFormat="1" applyAlignment="1">
      <alignment horizontal="center"/>
      <protection/>
    </xf>
    <xf numFmtId="0" fontId="0" fillId="0" borderId="11" xfId="36" applyFont="1" applyFill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37" applyNumberFormat="1" applyFont="1" applyFill="1" applyAlignment="1">
      <alignment horizontal="center"/>
      <protection/>
    </xf>
    <xf numFmtId="0" fontId="3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36" applyFont="1" applyFill="1" applyBorder="1" applyAlignment="1" applyProtection="1">
      <alignment horizontal="center"/>
      <protection hidden="1"/>
    </xf>
    <xf numFmtId="0" fontId="0" fillId="34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7" borderId="12" xfId="0" applyFill="1" applyBorder="1" applyAlignment="1" applyProtection="1">
      <alignment horizontal="center"/>
      <protection hidden="1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7" borderId="10" xfId="0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12" xfId="36" applyFont="1" applyFill="1" applyBorder="1" applyAlignment="1">
      <alignment horizontal="center"/>
      <protection/>
    </xf>
    <xf numFmtId="0" fontId="40" fillId="0" borderId="0" xfId="0" applyFont="1" applyBorder="1" applyAlignment="1">
      <alignment/>
    </xf>
    <xf numFmtId="164" fontId="0" fillId="0" borderId="0" xfId="0" applyNumberFormat="1" applyFill="1" applyAlignment="1">
      <alignment horizontal="center"/>
    </xf>
    <xf numFmtId="0" fontId="0" fillId="0" borderId="10" xfId="0" applyBorder="1" applyAlignment="1">
      <alignment horizontal="center" wrapText="1"/>
    </xf>
    <xf numFmtId="0" fontId="0" fillId="38" borderId="10" xfId="0" applyFill="1" applyBorder="1" applyAlignment="1">
      <alignment horizontal="center" wrapText="1"/>
    </xf>
    <xf numFmtId="0" fontId="0" fillId="39" borderId="0" xfId="0" applyFill="1" applyAlignment="1">
      <alignment horizontal="center"/>
    </xf>
    <xf numFmtId="0" fontId="0" fillId="40" borderId="0" xfId="0" applyFont="1" applyFill="1" applyAlignment="1">
      <alignment horizontal="center"/>
    </xf>
    <xf numFmtId="0" fontId="0" fillId="41" borderId="0" xfId="0" applyFill="1" applyAlignment="1">
      <alignment horizontal="center"/>
    </xf>
    <xf numFmtId="0" fontId="0" fillId="0" borderId="0" xfId="37" applyFont="1" applyAlignment="1">
      <alignment horizontal="center"/>
      <protection/>
    </xf>
    <xf numFmtId="2" fontId="0" fillId="0" borderId="0" xfId="0" applyNumberForma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42" borderId="10" xfId="0" applyFill="1" applyBorder="1" applyAlignment="1">
      <alignment horizontal="center" wrapText="1"/>
    </xf>
    <xf numFmtId="0" fontId="0" fillId="42" borderId="10" xfId="0" applyFont="1" applyFill="1" applyBorder="1" applyAlignment="1">
      <alignment horizontal="center"/>
    </xf>
    <xf numFmtId="164" fontId="0" fillId="42" borderId="10" xfId="0" applyNumberFormat="1" applyFont="1" applyFill="1" applyBorder="1" applyAlignment="1">
      <alignment horizontal="center"/>
    </xf>
    <xf numFmtId="164" fontId="0" fillId="38" borderId="10" xfId="0" applyNumberFormat="1" applyFon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164" fontId="0" fillId="42" borderId="10" xfId="0" applyNumberFormat="1" applyFill="1" applyBorder="1" applyAlignment="1">
      <alignment horizontal="center" wrapText="1"/>
    </xf>
    <xf numFmtId="164" fontId="0" fillId="38" borderId="10" xfId="0" applyNumberForma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8.421875" style="2" customWidth="1"/>
    <col min="3" max="3" width="15.421875" style="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0</v>
      </c>
      <c r="C1" s="23" t="s">
        <v>167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61" t="s">
        <v>14</v>
      </c>
      <c r="C2" s="61" t="s">
        <v>15</v>
      </c>
      <c r="D2" s="62" t="s">
        <v>16</v>
      </c>
      <c r="E2" s="63" t="s">
        <v>17</v>
      </c>
      <c r="F2" s="64" t="s">
        <v>16</v>
      </c>
      <c r="G2" s="63" t="s">
        <v>17</v>
      </c>
      <c r="H2" s="64" t="s">
        <v>16</v>
      </c>
      <c r="I2" s="63" t="s">
        <v>17</v>
      </c>
      <c r="J2" s="62" t="s">
        <v>18</v>
      </c>
      <c r="K2" s="63" t="s">
        <v>17</v>
      </c>
      <c r="L2" s="62" t="s">
        <v>16</v>
      </c>
      <c r="M2" s="63" t="s">
        <v>17</v>
      </c>
      <c r="N2" s="62" t="s">
        <v>16</v>
      </c>
      <c r="O2" s="63" t="s">
        <v>17</v>
      </c>
      <c r="P2" s="64"/>
      <c r="Q2" s="63"/>
      <c r="R2" s="12"/>
      <c r="S2" s="61"/>
      <c r="U2" s="5" t="s">
        <v>19</v>
      </c>
      <c r="W2" s="5" t="s">
        <v>9</v>
      </c>
    </row>
    <row r="3" spans="1:23" ht="12">
      <c r="A3" s="14">
        <v>1</v>
      </c>
      <c r="B3" s="54" t="s">
        <v>29</v>
      </c>
      <c r="C3" s="54" t="s">
        <v>30</v>
      </c>
      <c r="D3" s="54">
        <v>4</v>
      </c>
      <c r="E3" s="54">
        <v>612</v>
      </c>
      <c r="F3" s="54">
        <v>3</v>
      </c>
      <c r="G3" s="54">
        <v>550</v>
      </c>
      <c r="H3" s="54">
        <v>4</v>
      </c>
      <c r="I3" s="54">
        <v>793</v>
      </c>
      <c r="J3" s="54">
        <v>4</v>
      </c>
      <c r="K3" s="54">
        <v>623</v>
      </c>
      <c r="L3" s="54">
        <v>3</v>
      </c>
      <c r="M3" s="54">
        <v>565</v>
      </c>
      <c r="N3" s="54">
        <v>4</v>
      </c>
      <c r="O3" s="54">
        <v>634</v>
      </c>
      <c r="P3" s="54">
        <v>22</v>
      </c>
      <c r="Q3" s="65">
        <v>3777</v>
      </c>
      <c r="R3" s="23"/>
      <c r="S3" s="6">
        <f aca="true" t="shared" si="0" ref="S3:S17">SUM(W3)</f>
        <v>78</v>
      </c>
      <c r="U3" s="16">
        <v>26</v>
      </c>
      <c r="V3" s="16">
        <v>3</v>
      </c>
      <c r="W3" s="17">
        <f aca="true" t="shared" si="1" ref="W3:W17">SUM(U3*V3)</f>
        <v>78</v>
      </c>
    </row>
    <row r="4" spans="1:23" ht="12">
      <c r="A4" s="14">
        <v>2</v>
      </c>
      <c r="B4" s="54" t="s">
        <v>43</v>
      </c>
      <c r="C4" s="54" t="s">
        <v>21</v>
      </c>
      <c r="D4" s="54">
        <v>4</v>
      </c>
      <c r="E4" s="54">
        <v>614</v>
      </c>
      <c r="F4" s="54">
        <v>2.5</v>
      </c>
      <c r="G4" s="54">
        <v>500</v>
      </c>
      <c r="H4" s="54">
        <v>2.5</v>
      </c>
      <c r="I4" s="54">
        <v>500</v>
      </c>
      <c r="J4" s="54">
        <v>2</v>
      </c>
      <c r="K4" s="54">
        <v>395</v>
      </c>
      <c r="L4" s="54">
        <v>4</v>
      </c>
      <c r="M4" s="54">
        <v>977</v>
      </c>
      <c r="N4" s="54">
        <v>4</v>
      </c>
      <c r="O4" s="54">
        <v>720</v>
      </c>
      <c r="P4" s="54">
        <v>19</v>
      </c>
      <c r="Q4" s="65">
        <v>3706</v>
      </c>
      <c r="R4" s="23"/>
      <c r="S4" s="6">
        <f t="shared" si="0"/>
        <v>70.2</v>
      </c>
      <c r="U4" s="59">
        <v>26</v>
      </c>
      <c r="V4" s="16">
        <v>2.7</v>
      </c>
      <c r="W4" s="17">
        <f t="shared" si="1"/>
        <v>70.2</v>
      </c>
    </row>
    <row r="5" spans="1:23" ht="12">
      <c r="A5" s="14">
        <v>3</v>
      </c>
      <c r="B5" s="54" t="s">
        <v>27</v>
      </c>
      <c r="C5" s="54" t="s">
        <v>28</v>
      </c>
      <c r="D5" s="54">
        <v>2</v>
      </c>
      <c r="E5" s="54">
        <v>498</v>
      </c>
      <c r="F5" s="54">
        <v>3</v>
      </c>
      <c r="G5" s="54">
        <v>638</v>
      </c>
      <c r="H5" s="54">
        <v>4</v>
      </c>
      <c r="I5" s="54">
        <v>602</v>
      </c>
      <c r="J5" s="54">
        <v>3</v>
      </c>
      <c r="K5" s="54">
        <v>645</v>
      </c>
      <c r="L5" s="54">
        <v>2.5</v>
      </c>
      <c r="M5" s="54">
        <v>511</v>
      </c>
      <c r="N5" s="54">
        <v>4</v>
      </c>
      <c r="O5" s="54">
        <v>540</v>
      </c>
      <c r="P5" s="54">
        <v>18.5</v>
      </c>
      <c r="Q5" s="65">
        <v>3434</v>
      </c>
      <c r="R5" s="23"/>
      <c r="S5" s="6">
        <f t="shared" si="0"/>
        <v>62.4</v>
      </c>
      <c r="U5" s="59">
        <v>26</v>
      </c>
      <c r="V5" s="19">
        <v>2.4</v>
      </c>
      <c r="W5" s="17">
        <f t="shared" si="1"/>
        <v>62.4</v>
      </c>
    </row>
    <row r="6" spans="1:23" ht="12">
      <c r="A6" s="14">
        <v>4</v>
      </c>
      <c r="B6" s="54" t="s">
        <v>162</v>
      </c>
      <c r="C6" s="54" t="s">
        <v>135</v>
      </c>
      <c r="D6" s="54">
        <v>4</v>
      </c>
      <c r="E6" s="54">
        <v>703</v>
      </c>
      <c r="F6" s="54">
        <v>3</v>
      </c>
      <c r="G6" s="54">
        <v>504</v>
      </c>
      <c r="H6" s="54">
        <v>3</v>
      </c>
      <c r="I6" s="54">
        <v>626</v>
      </c>
      <c r="J6" s="54">
        <v>4</v>
      </c>
      <c r="K6" s="54">
        <v>682</v>
      </c>
      <c r="L6" s="54">
        <v>1</v>
      </c>
      <c r="M6" s="54">
        <v>240</v>
      </c>
      <c r="N6" s="54">
        <v>2</v>
      </c>
      <c r="O6" s="54">
        <v>455</v>
      </c>
      <c r="P6" s="54">
        <v>17</v>
      </c>
      <c r="Q6" s="65">
        <v>3210</v>
      </c>
      <c r="R6" s="23"/>
      <c r="S6" s="6">
        <f t="shared" si="0"/>
        <v>57.2</v>
      </c>
      <c r="U6" s="59">
        <v>26</v>
      </c>
      <c r="V6" s="16">
        <v>2.2</v>
      </c>
      <c r="W6" s="17">
        <f t="shared" si="1"/>
        <v>57.2</v>
      </c>
    </row>
    <row r="7" spans="1:23" ht="12">
      <c r="A7" s="14">
        <v>5</v>
      </c>
      <c r="B7" s="54" t="s">
        <v>24</v>
      </c>
      <c r="C7" s="54" t="s">
        <v>0</v>
      </c>
      <c r="D7" s="54">
        <v>1</v>
      </c>
      <c r="E7" s="54">
        <v>436</v>
      </c>
      <c r="F7" s="54">
        <v>2.5</v>
      </c>
      <c r="G7" s="54">
        <v>519</v>
      </c>
      <c r="H7" s="54">
        <v>1</v>
      </c>
      <c r="I7" s="54">
        <v>424</v>
      </c>
      <c r="J7" s="54">
        <v>4</v>
      </c>
      <c r="K7" s="54">
        <v>719</v>
      </c>
      <c r="L7" s="54">
        <v>4</v>
      </c>
      <c r="M7" s="54">
        <v>691</v>
      </c>
      <c r="N7" s="54">
        <v>4</v>
      </c>
      <c r="O7" s="54">
        <v>571</v>
      </c>
      <c r="P7" s="54">
        <v>16.5</v>
      </c>
      <c r="Q7" s="65">
        <v>3360</v>
      </c>
      <c r="R7" s="23"/>
      <c r="S7" s="6">
        <f t="shared" si="0"/>
        <v>52</v>
      </c>
      <c r="U7" s="59">
        <v>26</v>
      </c>
      <c r="V7" s="16">
        <v>2</v>
      </c>
      <c r="W7" s="17">
        <f t="shared" si="1"/>
        <v>52</v>
      </c>
    </row>
    <row r="8" spans="1:23" ht="12">
      <c r="A8" s="14">
        <v>6</v>
      </c>
      <c r="B8" s="54" t="s">
        <v>154</v>
      </c>
      <c r="C8" s="54" t="s">
        <v>156</v>
      </c>
      <c r="D8" s="54">
        <v>2</v>
      </c>
      <c r="E8" s="54">
        <v>393</v>
      </c>
      <c r="F8" s="54">
        <v>4</v>
      </c>
      <c r="G8" s="54">
        <v>707</v>
      </c>
      <c r="H8" s="54">
        <v>2</v>
      </c>
      <c r="I8" s="54">
        <v>446</v>
      </c>
      <c r="J8" s="54">
        <v>3</v>
      </c>
      <c r="K8" s="54">
        <v>542</v>
      </c>
      <c r="L8" s="54">
        <v>1</v>
      </c>
      <c r="M8" s="54">
        <v>319</v>
      </c>
      <c r="N8" s="54">
        <v>4</v>
      </c>
      <c r="O8" s="54">
        <v>1024</v>
      </c>
      <c r="P8" s="54">
        <v>16</v>
      </c>
      <c r="Q8" s="65">
        <v>3431</v>
      </c>
      <c r="R8" s="23"/>
      <c r="S8" s="6">
        <f t="shared" si="0"/>
        <v>49.4</v>
      </c>
      <c r="U8" s="59">
        <v>26</v>
      </c>
      <c r="V8" s="16">
        <v>1.9</v>
      </c>
      <c r="W8" s="17">
        <f t="shared" si="1"/>
        <v>49.4</v>
      </c>
    </row>
    <row r="9" spans="1:23" ht="12">
      <c r="A9" s="14">
        <v>7</v>
      </c>
      <c r="B9" s="54" t="s">
        <v>38</v>
      </c>
      <c r="C9" s="54" t="s">
        <v>32</v>
      </c>
      <c r="D9" s="54">
        <v>2</v>
      </c>
      <c r="E9" s="54">
        <v>430</v>
      </c>
      <c r="F9" s="54">
        <v>4</v>
      </c>
      <c r="G9" s="54">
        <v>647</v>
      </c>
      <c r="H9" s="54">
        <v>4</v>
      </c>
      <c r="I9" s="54">
        <v>796</v>
      </c>
      <c r="J9" s="54">
        <v>1</v>
      </c>
      <c r="K9" s="54">
        <v>395</v>
      </c>
      <c r="L9" s="54">
        <v>3</v>
      </c>
      <c r="M9" s="54">
        <v>408</v>
      </c>
      <c r="N9" s="54">
        <v>2</v>
      </c>
      <c r="O9" s="54">
        <v>513</v>
      </c>
      <c r="P9" s="54">
        <v>16</v>
      </c>
      <c r="Q9" s="65">
        <v>3189</v>
      </c>
      <c r="R9" s="23"/>
      <c r="S9" s="6">
        <f t="shared" si="0"/>
        <v>46.800000000000004</v>
      </c>
      <c r="U9" s="59">
        <v>26</v>
      </c>
      <c r="V9" s="16">
        <v>1.8</v>
      </c>
      <c r="W9" s="17">
        <f t="shared" si="1"/>
        <v>46.800000000000004</v>
      </c>
    </row>
    <row r="10" spans="1:23" ht="12">
      <c r="A10" s="14">
        <v>8</v>
      </c>
      <c r="B10" s="54" t="s">
        <v>122</v>
      </c>
      <c r="C10" s="54" t="s">
        <v>32</v>
      </c>
      <c r="D10" s="54">
        <v>3</v>
      </c>
      <c r="E10" s="54">
        <v>606</v>
      </c>
      <c r="F10" s="54">
        <v>3</v>
      </c>
      <c r="G10" s="54">
        <v>538</v>
      </c>
      <c r="H10" s="54">
        <v>3</v>
      </c>
      <c r="I10" s="54">
        <v>464</v>
      </c>
      <c r="J10" s="54">
        <v>3</v>
      </c>
      <c r="K10" s="54">
        <v>572</v>
      </c>
      <c r="L10" s="54">
        <v>3</v>
      </c>
      <c r="M10" s="54">
        <v>533</v>
      </c>
      <c r="N10" s="54">
        <v>1</v>
      </c>
      <c r="O10" s="54">
        <v>460</v>
      </c>
      <c r="P10" s="54">
        <v>16</v>
      </c>
      <c r="Q10" s="65">
        <v>3173</v>
      </c>
      <c r="R10" s="23"/>
      <c r="S10" s="6">
        <f t="shared" si="0"/>
        <v>44.2</v>
      </c>
      <c r="U10" s="59">
        <v>26</v>
      </c>
      <c r="V10" s="16">
        <v>1.7000000000000002</v>
      </c>
      <c r="W10" s="17">
        <f t="shared" si="1"/>
        <v>44.2</v>
      </c>
    </row>
    <row r="11" spans="1:23" ht="12">
      <c r="A11" s="14">
        <v>9</v>
      </c>
      <c r="B11" s="54" t="s">
        <v>77</v>
      </c>
      <c r="C11" s="54" t="s">
        <v>80</v>
      </c>
      <c r="D11" s="54">
        <v>2</v>
      </c>
      <c r="E11" s="54">
        <v>332</v>
      </c>
      <c r="F11" s="54">
        <v>4</v>
      </c>
      <c r="G11" s="54">
        <v>795</v>
      </c>
      <c r="H11" s="54">
        <v>4</v>
      </c>
      <c r="I11" s="54">
        <v>681</v>
      </c>
      <c r="J11" s="54">
        <v>2.5</v>
      </c>
      <c r="K11" s="54">
        <v>500</v>
      </c>
      <c r="L11" s="54">
        <v>2.5</v>
      </c>
      <c r="M11" s="54">
        <v>491</v>
      </c>
      <c r="N11" s="54">
        <v>1</v>
      </c>
      <c r="O11" s="54">
        <v>295</v>
      </c>
      <c r="P11" s="54">
        <v>16</v>
      </c>
      <c r="Q11" s="65">
        <v>3094</v>
      </c>
      <c r="R11" s="23"/>
      <c r="S11" s="6">
        <f t="shared" si="0"/>
        <v>41.6</v>
      </c>
      <c r="U11" s="59">
        <v>26</v>
      </c>
      <c r="V11" s="16">
        <v>1.6</v>
      </c>
      <c r="W11" s="17">
        <f t="shared" si="1"/>
        <v>41.6</v>
      </c>
    </row>
    <row r="12" spans="1:23" ht="12">
      <c r="A12" s="14">
        <v>10</v>
      </c>
      <c r="B12" s="54" t="s">
        <v>25</v>
      </c>
      <c r="C12" s="54" t="s">
        <v>26</v>
      </c>
      <c r="D12" s="54">
        <v>2</v>
      </c>
      <c r="E12" s="54">
        <v>336</v>
      </c>
      <c r="F12" s="54">
        <v>4</v>
      </c>
      <c r="G12" s="54">
        <v>776</v>
      </c>
      <c r="H12" s="54">
        <v>1</v>
      </c>
      <c r="I12" s="54">
        <v>298</v>
      </c>
      <c r="J12" s="54">
        <v>3</v>
      </c>
      <c r="K12" s="54">
        <v>485</v>
      </c>
      <c r="L12" s="54">
        <v>4</v>
      </c>
      <c r="M12" s="54">
        <v>744</v>
      </c>
      <c r="N12" s="54">
        <v>2</v>
      </c>
      <c r="O12" s="54">
        <v>416</v>
      </c>
      <c r="P12" s="54">
        <v>16</v>
      </c>
      <c r="Q12" s="65">
        <v>3055</v>
      </c>
      <c r="R12" s="23"/>
      <c r="S12" s="6">
        <f t="shared" si="0"/>
        <v>39</v>
      </c>
      <c r="U12" s="59">
        <v>26</v>
      </c>
      <c r="V12" s="16">
        <v>1.5</v>
      </c>
      <c r="W12" s="17">
        <f t="shared" si="1"/>
        <v>39</v>
      </c>
    </row>
    <row r="13" spans="1:23" ht="12">
      <c r="A13" s="14">
        <v>11</v>
      </c>
      <c r="B13" s="54" t="s">
        <v>20</v>
      </c>
      <c r="C13" s="54" t="s">
        <v>21</v>
      </c>
      <c r="D13" s="54">
        <v>3</v>
      </c>
      <c r="E13" s="54">
        <v>517</v>
      </c>
      <c r="F13" s="54">
        <v>1</v>
      </c>
      <c r="G13" s="54">
        <v>396</v>
      </c>
      <c r="H13" s="54">
        <v>4</v>
      </c>
      <c r="I13" s="54">
        <v>890</v>
      </c>
      <c r="J13" s="54">
        <v>4</v>
      </c>
      <c r="K13" s="54">
        <v>851</v>
      </c>
      <c r="L13" s="54">
        <v>1</v>
      </c>
      <c r="M13" s="54">
        <v>231</v>
      </c>
      <c r="N13" s="54">
        <v>2.5</v>
      </c>
      <c r="O13" s="54">
        <v>477</v>
      </c>
      <c r="P13" s="54">
        <v>15.5</v>
      </c>
      <c r="Q13" s="65">
        <v>3362</v>
      </c>
      <c r="R13" s="23"/>
      <c r="S13" s="6">
        <f t="shared" si="0"/>
        <v>36.4</v>
      </c>
      <c r="U13" s="59">
        <v>26</v>
      </c>
      <c r="V13" s="16">
        <v>1.4</v>
      </c>
      <c r="W13" s="17">
        <f t="shared" si="1"/>
        <v>36.4</v>
      </c>
    </row>
    <row r="14" spans="1:23" ht="12">
      <c r="A14" s="14">
        <v>12</v>
      </c>
      <c r="B14" s="54" t="s">
        <v>105</v>
      </c>
      <c r="C14" s="54" t="s">
        <v>64</v>
      </c>
      <c r="D14" s="54">
        <v>3</v>
      </c>
      <c r="E14" s="54">
        <v>530</v>
      </c>
      <c r="F14" s="54">
        <v>1</v>
      </c>
      <c r="G14" s="54">
        <v>292</v>
      </c>
      <c r="H14" s="54">
        <v>2.5</v>
      </c>
      <c r="I14" s="54">
        <v>479</v>
      </c>
      <c r="J14" s="54">
        <v>4</v>
      </c>
      <c r="K14" s="54">
        <v>583</v>
      </c>
      <c r="L14" s="54">
        <v>3</v>
      </c>
      <c r="M14" s="54">
        <v>513</v>
      </c>
      <c r="N14" s="54">
        <v>2</v>
      </c>
      <c r="O14" s="54">
        <v>471</v>
      </c>
      <c r="P14" s="54">
        <v>15.5</v>
      </c>
      <c r="Q14" s="55">
        <v>2868</v>
      </c>
      <c r="R14" s="23"/>
      <c r="S14" s="6">
        <f t="shared" si="0"/>
        <v>33.800000000000004</v>
      </c>
      <c r="U14" s="59">
        <v>26</v>
      </c>
      <c r="V14" s="16">
        <v>1.3</v>
      </c>
      <c r="W14" s="17">
        <f t="shared" si="1"/>
        <v>33.800000000000004</v>
      </c>
    </row>
    <row r="15" spans="1:23" ht="12">
      <c r="A15" s="14">
        <v>13</v>
      </c>
      <c r="B15" s="54" t="s">
        <v>158</v>
      </c>
      <c r="C15" s="54" t="s">
        <v>0</v>
      </c>
      <c r="D15" s="54">
        <v>1</v>
      </c>
      <c r="E15" s="54">
        <v>357</v>
      </c>
      <c r="F15" s="54">
        <v>4</v>
      </c>
      <c r="G15" s="54">
        <v>568</v>
      </c>
      <c r="H15" s="54">
        <v>2.5</v>
      </c>
      <c r="I15" s="54">
        <v>500</v>
      </c>
      <c r="J15" s="54">
        <v>3</v>
      </c>
      <c r="K15" s="54">
        <v>506</v>
      </c>
      <c r="L15" s="54">
        <v>2</v>
      </c>
      <c r="M15" s="54">
        <v>375</v>
      </c>
      <c r="N15" s="54">
        <v>3</v>
      </c>
      <c r="O15" s="54">
        <v>549</v>
      </c>
      <c r="P15" s="54">
        <v>15.5</v>
      </c>
      <c r="Q15" s="55">
        <v>2855</v>
      </c>
      <c r="R15" s="23"/>
      <c r="S15" s="6">
        <f t="shared" si="0"/>
        <v>31.2</v>
      </c>
      <c r="U15" s="59">
        <v>26</v>
      </c>
      <c r="V15" s="19">
        <v>1.2</v>
      </c>
      <c r="W15" s="17">
        <f t="shared" si="1"/>
        <v>31.2</v>
      </c>
    </row>
    <row r="16" spans="1:23" ht="12">
      <c r="A16" s="14">
        <v>14</v>
      </c>
      <c r="B16" s="54" t="s">
        <v>88</v>
      </c>
      <c r="C16" s="54" t="s">
        <v>160</v>
      </c>
      <c r="D16" s="54">
        <v>3</v>
      </c>
      <c r="E16" s="54">
        <v>517</v>
      </c>
      <c r="F16" s="54">
        <v>2</v>
      </c>
      <c r="G16" s="54">
        <v>450</v>
      </c>
      <c r="H16" s="54">
        <v>4</v>
      </c>
      <c r="I16" s="54">
        <v>727</v>
      </c>
      <c r="J16" s="54">
        <v>2</v>
      </c>
      <c r="K16" s="54">
        <v>563</v>
      </c>
      <c r="L16" s="54">
        <v>1</v>
      </c>
      <c r="M16" s="54">
        <v>143</v>
      </c>
      <c r="N16" s="54">
        <v>3</v>
      </c>
      <c r="O16" s="54">
        <v>587</v>
      </c>
      <c r="P16" s="54">
        <v>15</v>
      </c>
      <c r="Q16" s="55">
        <v>2987</v>
      </c>
      <c r="R16" s="23"/>
      <c r="S16" s="6">
        <f t="shared" si="0"/>
        <v>28.6</v>
      </c>
      <c r="U16" s="59">
        <v>26</v>
      </c>
      <c r="V16" s="16">
        <v>1.1</v>
      </c>
      <c r="W16" s="17">
        <f t="shared" si="1"/>
        <v>28.6</v>
      </c>
    </row>
    <row r="17" spans="1:23" ht="12">
      <c r="A17" s="14">
        <v>15</v>
      </c>
      <c r="B17" s="54" t="s">
        <v>168</v>
      </c>
      <c r="C17" s="54" t="s">
        <v>37</v>
      </c>
      <c r="D17" s="54">
        <v>4</v>
      </c>
      <c r="E17" s="54">
        <v>732</v>
      </c>
      <c r="F17" s="54">
        <v>3</v>
      </c>
      <c r="G17" s="54">
        <v>588</v>
      </c>
      <c r="H17" s="54">
        <v>2</v>
      </c>
      <c r="I17" s="54">
        <v>449</v>
      </c>
      <c r="J17" s="54">
        <v>2</v>
      </c>
      <c r="K17" s="54">
        <v>461</v>
      </c>
      <c r="L17" s="54">
        <v>3</v>
      </c>
      <c r="M17" s="54">
        <v>511</v>
      </c>
      <c r="N17" s="54">
        <v>1</v>
      </c>
      <c r="O17" s="54">
        <v>-92</v>
      </c>
      <c r="P17" s="54">
        <v>15</v>
      </c>
      <c r="Q17" s="55">
        <v>2649</v>
      </c>
      <c r="R17" s="23"/>
      <c r="S17" s="6">
        <f t="shared" si="0"/>
        <v>26</v>
      </c>
      <c r="U17" s="59">
        <v>26</v>
      </c>
      <c r="V17" s="16">
        <v>1</v>
      </c>
      <c r="W17" s="17">
        <f t="shared" si="1"/>
        <v>26</v>
      </c>
    </row>
    <row r="18" spans="1:19" ht="12">
      <c r="A18" s="14">
        <v>16</v>
      </c>
      <c r="B18" s="54" t="s">
        <v>153</v>
      </c>
      <c r="C18" s="54" t="s">
        <v>0</v>
      </c>
      <c r="D18" s="54">
        <v>1</v>
      </c>
      <c r="E18" s="54">
        <v>323</v>
      </c>
      <c r="F18" s="54">
        <v>4</v>
      </c>
      <c r="G18" s="54">
        <v>546</v>
      </c>
      <c r="H18" s="54">
        <v>1</v>
      </c>
      <c r="I18" s="54">
        <v>294</v>
      </c>
      <c r="J18" s="54">
        <v>2.5</v>
      </c>
      <c r="K18" s="54">
        <v>489</v>
      </c>
      <c r="L18" s="54">
        <v>2</v>
      </c>
      <c r="M18" s="54">
        <v>440</v>
      </c>
      <c r="N18" s="54">
        <v>4</v>
      </c>
      <c r="O18" s="54">
        <v>659</v>
      </c>
      <c r="P18" s="54">
        <v>14.5</v>
      </c>
      <c r="Q18" s="55">
        <v>2751</v>
      </c>
      <c r="R18" s="23"/>
      <c r="S18" s="6">
        <v>11</v>
      </c>
    </row>
    <row r="19" spans="1:19" ht="12">
      <c r="A19" s="14">
        <v>17</v>
      </c>
      <c r="B19" s="54" t="s">
        <v>46</v>
      </c>
      <c r="C19" s="54" t="s">
        <v>0</v>
      </c>
      <c r="D19" s="54">
        <v>4</v>
      </c>
      <c r="E19" s="54">
        <v>543</v>
      </c>
      <c r="F19" s="54">
        <v>1</v>
      </c>
      <c r="G19" s="54">
        <v>355</v>
      </c>
      <c r="H19" s="54">
        <v>2</v>
      </c>
      <c r="I19" s="54">
        <v>472</v>
      </c>
      <c r="J19" s="54">
        <v>1</v>
      </c>
      <c r="K19" s="54">
        <v>282</v>
      </c>
      <c r="L19" s="54">
        <v>4</v>
      </c>
      <c r="M19" s="54">
        <v>564</v>
      </c>
      <c r="N19" s="54">
        <v>2.5</v>
      </c>
      <c r="O19" s="54">
        <v>506</v>
      </c>
      <c r="P19" s="54">
        <v>14.5</v>
      </c>
      <c r="Q19" s="55">
        <v>2722</v>
      </c>
      <c r="R19" s="23"/>
      <c r="S19" s="6">
        <v>10</v>
      </c>
    </row>
    <row r="20" spans="1:19" ht="12">
      <c r="A20" s="14">
        <v>18</v>
      </c>
      <c r="B20" s="54" t="s">
        <v>47</v>
      </c>
      <c r="C20" s="54" t="s">
        <v>48</v>
      </c>
      <c r="D20" s="54">
        <v>2.5</v>
      </c>
      <c r="E20" s="54">
        <v>506</v>
      </c>
      <c r="F20" s="54">
        <v>2</v>
      </c>
      <c r="G20" s="54">
        <v>518</v>
      </c>
      <c r="H20" s="54">
        <v>3</v>
      </c>
      <c r="I20" s="54">
        <v>476</v>
      </c>
      <c r="J20" s="54">
        <v>3</v>
      </c>
      <c r="K20" s="54">
        <v>612</v>
      </c>
      <c r="L20" s="54">
        <v>2</v>
      </c>
      <c r="M20" s="54">
        <v>486</v>
      </c>
      <c r="N20" s="54">
        <v>1</v>
      </c>
      <c r="O20" s="54">
        <v>371</v>
      </c>
      <c r="P20" s="54">
        <v>13.5</v>
      </c>
      <c r="Q20" s="55">
        <v>2969</v>
      </c>
      <c r="R20" s="23"/>
      <c r="S20" s="6">
        <v>9</v>
      </c>
    </row>
    <row r="21" spans="1:19" ht="12">
      <c r="A21" s="14">
        <v>19</v>
      </c>
      <c r="B21" s="54" t="s">
        <v>139</v>
      </c>
      <c r="C21" s="54" t="s">
        <v>26</v>
      </c>
      <c r="D21" s="54">
        <v>2.5</v>
      </c>
      <c r="E21" s="54">
        <v>500</v>
      </c>
      <c r="F21" s="54">
        <v>1</v>
      </c>
      <c r="G21" s="54">
        <v>296</v>
      </c>
      <c r="H21" s="54">
        <v>2</v>
      </c>
      <c r="I21" s="54">
        <v>385</v>
      </c>
      <c r="J21" s="54">
        <v>1</v>
      </c>
      <c r="K21" s="54">
        <v>295</v>
      </c>
      <c r="L21" s="54">
        <v>4</v>
      </c>
      <c r="M21" s="54">
        <v>768</v>
      </c>
      <c r="N21" s="54">
        <v>3</v>
      </c>
      <c r="O21" s="54">
        <v>523</v>
      </c>
      <c r="P21" s="54">
        <v>13.5</v>
      </c>
      <c r="Q21" s="55">
        <v>2767</v>
      </c>
      <c r="R21" s="23"/>
      <c r="S21" s="6">
        <v>8</v>
      </c>
    </row>
    <row r="22" spans="1:19" ht="12">
      <c r="A22" s="14">
        <v>20</v>
      </c>
      <c r="B22" s="54" t="s">
        <v>161</v>
      </c>
      <c r="C22" s="54" t="s">
        <v>64</v>
      </c>
      <c r="D22" s="54">
        <v>1</v>
      </c>
      <c r="E22" s="54">
        <v>333</v>
      </c>
      <c r="F22" s="54">
        <v>2</v>
      </c>
      <c r="G22" s="54">
        <v>511</v>
      </c>
      <c r="H22" s="54">
        <v>1</v>
      </c>
      <c r="I22" s="54">
        <v>315</v>
      </c>
      <c r="J22" s="54">
        <v>4</v>
      </c>
      <c r="K22" s="54">
        <v>759</v>
      </c>
      <c r="L22" s="54">
        <v>2</v>
      </c>
      <c r="M22" s="54">
        <v>469</v>
      </c>
      <c r="N22" s="54">
        <v>3</v>
      </c>
      <c r="O22" s="54">
        <v>545</v>
      </c>
      <c r="P22" s="54">
        <v>13</v>
      </c>
      <c r="Q22" s="55">
        <v>2932</v>
      </c>
      <c r="R22" s="23"/>
      <c r="S22" s="6">
        <v>7</v>
      </c>
    </row>
    <row r="23" spans="1:19" ht="12">
      <c r="A23" s="14">
        <v>21</v>
      </c>
      <c r="B23" s="54" t="s">
        <v>56</v>
      </c>
      <c r="C23" s="54" t="s">
        <v>40</v>
      </c>
      <c r="D23" s="54">
        <v>4</v>
      </c>
      <c r="E23" s="54">
        <v>828</v>
      </c>
      <c r="F23" s="54">
        <v>2</v>
      </c>
      <c r="G23" s="54">
        <v>424</v>
      </c>
      <c r="H23" s="54">
        <v>1</v>
      </c>
      <c r="I23" s="54">
        <v>249</v>
      </c>
      <c r="J23" s="54">
        <v>2</v>
      </c>
      <c r="K23" s="54">
        <v>420</v>
      </c>
      <c r="L23" s="54">
        <v>1</v>
      </c>
      <c r="M23" s="54">
        <v>428</v>
      </c>
      <c r="N23" s="54">
        <v>3</v>
      </c>
      <c r="O23" s="54">
        <v>505</v>
      </c>
      <c r="P23" s="54">
        <v>13</v>
      </c>
      <c r="Q23" s="55">
        <v>2854</v>
      </c>
      <c r="R23" s="23"/>
      <c r="S23" s="6">
        <v>6</v>
      </c>
    </row>
    <row r="24" spans="1:24" ht="12">
      <c r="A24" s="14">
        <v>22</v>
      </c>
      <c r="B24" s="54" t="s">
        <v>157</v>
      </c>
      <c r="C24" s="54" t="s">
        <v>23</v>
      </c>
      <c r="D24" s="54">
        <v>1</v>
      </c>
      <c r="E24" s="54">
        <v>428</v>
      </c>
      <c r="F24" s="54">
        <v>3</v>
      </c>
      <c r="G24" s="54">
        <v>528</v>
      </c>
      <c r="H24" s="54">
        <v>3</v>
      </c>
      <c r="I24" s="54">
        <v>466</v>
      </c>
      <c r="J24" s="54">
        <v>1</v>
      </c>
      <c r="K24" s="54">
        <v>159</v>
      </c>
      <c r="L24" s="54">
        <v>2</v>
      </c>
      <c r="M24" s="54">
        <v>456</v>
      </c>
      <c r="N24" s="54">
        <v>3</v>
      </c>
      <c r="O24" s="54">
        <v>577</v>
      </c>
      <c r="P24" s="54">
        <v>13</v>
      </c>
      <c r="Q24" s="55">
        <v>2614</v>
      </c>
      <c r="R24" s="23"/>
      <c r="S24" s="6">
        <v>5</v>
      </c>
      <c r="V24" s="5"/>
      <c r="X24" s="5"/>
    </row>
    <row r="25" spans="1:24" ht="12">
      <c r="A25" s="14">
        <v>23</v>
      </c>
      <c r="B25" s="54" t="s">
        <v>169</v>
      </c>
      <c r="C25" s="54" t="s">
        <v>0</v>
      </c>
      <c r="D25" s="54">
        <v>3</v>
      </c>
      <c r="E25" s="54">
        <v>588</v>
      </c>
      <c r="F25" s="54">
        <v>1</v>
      </c>
      <c r="G25" s="54">
        <v>376</v>
      </c>
      <c r="H25" s="54">
        <v>3</v>
      </c>
      <c r="I25" s="54">
        <v>502</v>
      </c>
      <c r="J25" s="54">
        <v>2</v>
      </c>
      <c r="K25" s="54">
        <v>428</v>
      </c>
      <c r="L25" s="54">
        <v>2</v>
      </c>
      <c r="M25" s="54">
        <v>457</v>
      </c>
      <c r="N25" s="54">
        <v>1</v>
      </c>
      <c r="O25" s="54">
        <v>386</v>
      </c>
      <c r="P25" s="54">
        <v>12</v>
      </c>
      <c r="Q25" s="55">
        <v>2737</v>
      </c>
      <c r="R25" s="23"/>
      <c r="S25" s="6">
        <v>4</v>
      </c>
      <c r="V25" s="5"/>
      <c r="X25" s="5"/>
    </row>
    <row r="26" spans="1:24" ht="12">
      <c r="A26" s="14">
        <v>24</v>
      </c>
      <c r="B26" s="54" t="s">
        <v>134</v>
      </c>
      <c r="C26" s="54" t="s">
        <v>135</v>
      </c>
      <c r="D26" s="54">
        <v>3</v>
      </c>
      <c r="E26" s="54">
        <v>547</v>
      </c>
      <c r="F26" s="54">
        <v>2</v>
      </c>
      <c r="G26" s="54">
        <v>410</v>
      </c>
      <c r="H26" s="54">
        <v>2.5</v>
      </c>
      <c r="I26" s="54">
        <v>479</v>
      </c>
      <c r="J26" s="54">
        <v>1</v>
      </c>
      <c r="K26" s="54">
        <v>319</v>
      </c>
      <c r="L26" s="54">
        <v>1</v>
      </c>
      <c r="M26" s="54">
        <v>181</v>
      </c>
      <c r="N26" s="54">
        <v>2</v>
      </c>
      <c r="O26" s="54">
        <v>497</v>
      </c>
      <c r="P26" s="54">
        <v>11.5</v>
      </c>
      <c r="Q26" s="55">
        <v>2433</v>
      </c>
      <c r="R26" s="23"/>
      <c r="S26" s="6">
        <v>3</v>
      </c>
      <c r="V26" s="5"/>
      <c r="X26" s="5"/>
    </row>
    <row r="27" spans="1:19" ht="12">
      <c r="A27" s="14">
        <v>25</v>
      </c>
      <c r="B27" s="54" t="s">
        <v>123</v>
      </c>
      <c r="C27" s="54" t="s">
        <v>32</v>
      </c>
      <c r="D27" s="54">
        <v>1</v>
      </c>
      <c r="E27" s="54">
        <v>326</v>
      </c>
      <c r="F27" s="54">
        <v>2</v>
      </c>
      <c r="G27" s="54">
        <v>363</v>
      </c>
      <c r="H27" s="54">
        <v>2</v>
      </c>
      <c r="I27" s="54">
        <v>395</v>
      </c>
      <c r="J27" s="54">
        <v>1</v>
      </c>
      <c r="K27" s="54">
        <v>370</v>
      </c>
      <c r="L27" s="54">
        <v>4</v>
      </c>
      <c r="M27" s="54">
        <v>904</v>
      </c>
      <c r="N27" s="54">
        <v>1</v>
      </c>
      <c r="O27" s="54">
        <v>320</v>
      </c>
      <c r="P27" s="54">
        <v>11</v>
      </c>
      <c r="Q27" s="55">
        <v>2678</v>
      </c>
      <c r="R27" s="23"/>
      <c r="S27" s="6">
        <v>2</v>
      </c>
    </row>
    <row r="28" spans="1:19" ht="12">
      <c r="A28" s="14">
        <v>26</v>
      </c>
      <c r="B28" s="54" t="s">
        <v>155</v>
      </c>
      <c r="C28" s="54" t="s">
        <v>90</v>
      </c>
      <c r="D28" s="54">
        <v>2</v>
      </c>
      <c r="E28" s="54">
        <v>465</v>
      </c>
      <c r="F28" s="54">
        <v>1</v>
      </c>
      <c r="G28" s="54">
        <v>205</v>
      </c>
      <c r="H28" s="54">
        <v>1</v>
      </c>
      <c r="I28" s="54">
        <v>292</v>
      </c>
      <c r="J28" s="54">
        <v>2</v>
      </c>
      <c r="K28" s="54">
        <v>345</v>
      </c>
      <c r="L28" s="54">
        <v>3</v>
      </c>
      <c r="M28" s="54">
        <v>595</v>
      </c>
      <c r="N28" s="54">
        <v>2</v>
      </c>
      <c r="O28" s="54">
        <v>491</v>
      </c>
      <c r="P28" s="54">
        <v>11</v>
      </c>
      <c r="Q28" s="55">
        <v>2393</v>
      </c>
      <c r="R28" s="23"/>
      <c r="S28" s="6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W36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40</v>
      </c>
      <c r="C1" s="23" t="s">
        <v>171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6"/>
      <c r="C3" s="36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36">SUM(D3+F3+H3+J3+L3+N3)</f>
        <v>0</v>
      </c>
      <c r="Q3" s="8">
        <f t="shared" si="0"/>
        <v>0</v>
      </c>
      <c r="R3" s="33"/>
      <c r="S3" s="6">
        <f aca="true" t="shared" si="1" ref="S3:S17">SUM(W3)</f>
        <v>102</v>
      </c>
      <c r="U3" s="16">
        <v>34</v>
      </c>
      <c r="V3" s="16">
        <v>3</v>
      </c>
      <c r="W3" s="17">
        <f aca="true" t="shared" si="2" ref="W3:W17">SUM(U3*V3)</f>
        <v>102</v>
      </c>
    </row>
    <row r="4" spans="1:23" ht="12">
      <c r="A4" s="14">
        <v>2</v>
      </c>
      <c r="B4" s="36"/>
      <c r="C4" s="36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91.80000000000001</v>
      </c>
      <c r="U4" s="16">
        <v>34</v>
      </c>
      <c r="V4" s="16">
        <v>2.7</v>
      </c>
      <c r="W4" s="17">
        <f t="shared" si="2"/>
        <v>91.80000000000001</v>
      </c>
    </row>
    <row r="5" spans="1:23" ht="12">
      <c r="A5" s="14">
        <v>3</v>
      </c>
      <c r="B5" s="36"/>
      <c r="C5" s="36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81.6</v>
      </c>
      <c r="U5" s="16">
        <v>34</v>
      </c>
      <c r="V5" s="19">
        <v>2.4</v>
      </c>
      <c r="W5" s="17">
        <f t="shared" si="2"/>
        <v>81.6</v>
      </c>
    </row>
    <row r="6" spans="1:23" ht="12">
      <c r="A6" s="14">
        <v>4</v>
      </c>
      <c r="B6" s="38"/>
      <c r="C6" s="38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74.80000000000001</v>
      </c>
      <c r="U6" s="16">
        <v>34</v>
      </c>
      <c r="V6" s="16">
        <v>2.2</v>
      </c>
      <c r="W6" s="17">
        <f t="shared" si="2"/>
        <v>74.80000000000001</v>
      </c>
    </row>
    <row r="7" spans="1:23" ht="12">
      <c r="A7" s="14">
        <v>5</v>
      </c>
      <c r="B7" s="38"/>
      <c r="C7" s="38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68</v>
      </c>
      <c r="U7" s="16">
        <v>34</v>
      </c>
      <c r="V7" s="16">
        <v>2</v>
      </c>
      <c r="W7" s="17">
        <f t="shared" si="2"/>
        <v>68</v>
      </c>
    </row>
    <row r="8" spans="1:23" ht="12">
      <c r="A8" s="14">
        <v>6</v>
      </c>
      <c r="B8" s="36"/>
      <c r="C8" s="36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64.6</v>
      </c>
      <c r="U8" s="16">
        <v>34</v>
      </c>
      <c r="V8" s="16">
        <v>1.9</v>
      </c>
      <c r="W8" s="17">
        <f t="shared" si="2"/>
        <v>64.6</v>
      </c>
    </row>
    <row r="9" spans="1:23" ht="12">
      <c r="A9" s="14">
        <v>7</v>
      </c>
      <c r="B9" s="36"/>
      <c r="C9" s="36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61.2</v>
      </c>
      <c r="U9" s="16">
        <v>34</v>
      </c>
      <c r="V9" s="16">
        <v>1.8</v>
      </c>
      <c r="W9" s="17">
        <f t="shared" si="2"/>
        <v>61.2</v>
      </c>
    </row>
    <row r="10" spans="1:23" ht="12">
      <c r="A10" s="14">
        <v>8</v>
      </c>
      <c r="B10" s="38"/>
      <c r="C10" s="38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57.800000000000004</v>
      </c>
      <c r="U10" s="16">
        <v>34</v>
      </c>
      <c r="V10" s="16">
        <v>1.7000000000000002</v>
      </c>
      <c r="W10" s="17">
        <f t="shared" si="2"/>
        <v>57.800000000000004</v>
      </c>
    </row>
    <row r="11" spans="1:23" ht="12">
      <c r="A11" s="14">
        <v>9</v>
      </c>
      <c r="B11" s="38"/>
      <c r="C11" s="38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54.400000000000006</v>
      </c>
      <c r="U11" s="16">
        <v>34</v>
      </c>
      <c r="V11" s="16">
        <v>1.6</v>
      </c>
      <c r="W11" s="17">
        <f t="shared" si="2"/>
        <v>54.400000000000006</v>
      </c>
    </row>
    <row r="12" spans="1:23" ht="12">
      <c r="A12" s="14">
        <v>10</v>
      </c>
      <c r="B12" s="36"/>
      <c r="C12" s="36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51</v>
      </c>
      <c r="U12" s="16">
        <v>34</v>
      </c>
      <c r="V12" s="16">
        <v>1.5</v>
      </c>
      <c r="W12" s="17">
        <f t="shared" si="2"/>
        <v>51</v>
      </c>
    </row>
    <row r="13" spans="1:23" ht="12">
      <c r="A13" s="14">
        <v>11</v>
      </c>
      <c r="B13" s="38"/>
      <c r="C13" s="38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47.599999999999994</v>
      </c>
      <c r="U13" s="16">
        <v>34</v>
      </c>
      <c r="V13" s="16">
        <v>1.4</v>
      </c>
      <c r="W13" s="17">
        <f t="shared" si="2"/>
        <v>47.599999999999994</v>
      </c>
    </row>
    <row r="14" spans="1:23" ht="12">
      <c r="A14" s="14">
        <v>12</v>
      </c>
      <c r="B14" s="38"/>
      <c r="C14" s="38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44.2</v>
      </c>
      <c r="U14" s="16">
        <v>34</v>
      </c>
      <c r="V14" s="16">
        <v>1.3</v>
      </c>
      <c r="W14" s="17">
        <f t="shared" si="2"/>
        <v>44.2</v>
      </c>
    </row>
    <row r="15" spans="1:23" ht="12">
      <c r="A15" s="14">
        <v>13</v>
      </c>
      <c r="B15" s="39"/>
      <c r="C15" s="36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40.8</v>
      </c>
      <c r="U15" s="16">
        <v>34</v>
      </c>
      <c r="V15" s="19">
        <v>1.2</v>
      </c>
      <c r="W15" s="17">
        <f t="shared" si="2"/>
        <v>40.8</v>
      </c>
    </row>
    <row r="16" spans="1:23" ht="12">
      <c r="A16" s="14">
        <v>14</v>
      </c>
      <c r="B16" s="38"/>
      <c r="C16" s="38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37.400000000000006</v>
      </c>
      <c r="U16" s="16">
        <v>34</v>
      </c>
      <c r="V16" s="16">
        <v>1.1</v>
      </c>
      <c r="W16" s="17">
        <f t="shared" si="2"/>
        <v>37.400000000000006</v>
      </c>
    </row>
    <row r="17" spans="1:23" ht="12">
      <c r="A17" s="14">
        <v>15</v>
      </c>
      <c r="B17" s="36"/>
      <c r="C17" s="36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34</v>
      </c>
      <c r="U17" s="16">
        <v>34</v>
      </c>
      <c r="V17" s="16">
        <v>1</v>
      </c>
      <c r="W17" s="17">
        <f t="shared" si="2"/>
        <v>34</v>
      </c>
    </row>
    <row r="18" spans="1:19" ht="12">
      <c r="A18" s="14">
        <v>16</v>
      </c>
      <c r="B18" s="38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19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18</v>
      </c>
    </row>
    <row r="20" spans="1:19" ht="12">
      <c r="A20" s="14">
        <v>18</v>
      </c>
      <c r="B20" s="41"/>
      <c r="C20" s="42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17</v>
      </c>
    </row>
    <row r="21" spans="1:19" ht="12">
      <c r="A21" s="14">
        <v>19</v>
      </c>
      <c r="B21" s="36"/>
      <c r="C21" s="36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16</v>
      </c>
    </row>
    <row r="22" spans="1:19" ht="12">
      <c r="A22" s="14">
        <v>20</v>
      </c>
      <c r="B22" s="36"/>
      <c r="C22" s="36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15</v>
      </c>
    </row>
    <row r="23" spans="1:19" ht="12">
      <c r="A23" s="14">
        <v>21</v>
      </c>
      <c r="B23" s="40"/>
      <c r="C23" s="37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14</v>
      </c>
    </row>
    <row r="24" spans="1:19" ht="12">
      <c r="A24" s="14">
        <v>22</v>
      </c>
      <c r="B24" s="38"/>
      <c r="C24" s="38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13</v>
      </c>
    </row>
    <row r="25" spans="1:19" ht="12">
      <c r="A25" s="14">
        <v>23</v>
      </c>
      <c r="B25" s="36"/>
      <c r="C25" s="36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12</v>
      </c>
    </row>
    <row r="26" spans="1:19" ht="12">
      <c r="A26" s="14">
        <v>24</v>
      </c>
      <c r="B26" s="36"/>
      <c r="C26" s="36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11</v>
      </c>
    </row>
    <row r="27" spans="1:19" ht="12">
      <c r="A27" s="14">
        <v>25</v>
      </c>
      <c r="B27" s="36"/>
      <c r="C27" s="36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10</v>
      </c>
    </row>
    <row r="28" spans="1:19" ht="12">
      <c r="A28" s="14">
        <v>26</v>
      </c>
      <c r="B28" s="36"/>
      <c r="C28" s="36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9</v>
      </c>
    </row>
    <row r="29" spans="1:19" ht="12">
      <c r="A29" s="14">
        <v>27</v>
      </c>
      <c r="B29" s="36"/>
      <c r="C29" s="36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8</v>
      </c>
    </row>
    <row r="30" spans="1:19" ht="12">
      <c r="A30" s="14">
        <v>28</v>
      </c>
      <c r="B30" s="36"/>
      <c r="C30" s="36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7</v>
      </c>
    </row>
    <row r="31" spans="1:19" ht="12">
      <c r="A31" s="14">
        <v>29</v>
      </c>
      <c r="B31" s="36"/>
      <c r="C31" s="36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6</v>
      </c>
    </row>
    <row r="32" spans="1:19" ht="12">
      <c r="A32" s="14">
        <v>30</v>
      </c>
      <c r="B32" s="36"/>
      <c r="C32" s="36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5</v>
      </c>
    </row>
    <row r="33" spans="1:19" ht="12">
      <c r="A33" s="14">
        <v>31</v>
      </c>
      <c r="B33" s="36"/>
      <c r="C33" s="36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4</v>
      </c>
    </row>
    <row r="34" spans="1:19" ht="12">
      <c r="A34" s="14">
        <v>32</v>
      </c>
      <c r="B34" s="36"/>
      <c r="C34" s="36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3</v>
      </c>
    </row>
    <row r="35" spans="1:19" ht="12">
      <c r="A35" s="14">
        <v>33</v>
      </c>
      <c r="B35" s="36"/>
      <c r="C35" s="36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2</v>
      </c>
    </row>
    <row r="36" spans="1:19" ht="12">
      <c r="A36" s="14">
        <v>34</v>
      </c>
      <c r="B36" s="38"/>
      <c r="C36" s="38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Y248"/>
  <sheetViews>
    <sheetView zoomScale="96" zoomScaleNormal="96" zoomScalePageLayoutView="0" workbookViewId="0" topLeftCell="A1">
      <selection activeCell="O3" sqref="O3:O39"/>
    </sheetView>
  </sheetViews>
  <sheetFormatPr defaultColWidth="9.140625" defaultRowHeight="12.75"/>
  <cols>
    <col min="1" max="1" width="7.7109375" style="1" customWidth="1"/>
    <col min="2" max="2" width="19.57421875" style="22" customWidth="1"/>
    <col min="3" max="3" width="15.421875" style="1" customWidth="1"/>
    <col min="4" max="9" width="8.00390625" style="1" customWidth="1"/>
    <col min="10" max="10" width="8.421875" style="1" customWidth="1"/>
    <col min="11" max="13" width="8.00390625" style="1" customWidth="1"/>
    <col min="14" max="14" width="1.421875" style="1" customWidth="1"/>
    <col min="15" max="15" width="11.57421875" style="1" customWidth="1"/>
    <col min="16" max="16" width="1.421875" style="1" customWidth="1"/>
    <col min="17" max="17" width="8.57421875" style="1" customWidth="1"/>
    <col min="18" max="18" width="1.421875" style="1" customWidth="1"/>
    <col min="19" max="19" width="11.57421875" style="1" customWidth="1"/>
    <col min="20" max="20" width="1.421875" style="1" customWidth="1"/>
    <col min="21" max="21" width="24.00390625" style="5" bestFit="1" customWidth="1"/>
    <col min="22" max="22" width="10.140625" style="5" customWidth="1"/>
    <col min="23" max="23" width="1.421875" style="5" customWidth="1"/>
    <col min="24" max="24" width="7.7109375" style="5" customWidth="1"/>
    <col min="25" max="25" width="10.57421875" style="5" customWidth="1"/>
  </cols>
  <sheetData>
    <row r="1" spans="1:25" ht="12.75">
      <c r="A1" s="24" t="s">
        <v>166</v>
      </c>
      <c r="B1" s="13" t="s">
        <v>14</v>
      </c>
      <c r="C1" s="13" t="s">
        <v>15</v>
      </c>
      <c r="D1" s="24" t="s">
        <v>9</v>
      </c>
      <c r="E1" s="24" t="s">
        <v>9</v>
      </c>
      <c r="F1" s="24" t="s">
        <v>9</v>
      </c>
      <c r="G1" s="24" t="s">
        <v>9</v>
      </c>
      <c r="H1" s="24" t="s">
        <v>9</v>
      </c>
      <c r="I1" s="24" t="s">
        <v>9</v>
      </c>
      <c r="J1" s="24" t="s">
        <v>9</v>
      </c>
      <c r="K1" s="24" t="s">
        <v>9</v>
      </c>
      <c r="L1" s="24" t="s">
        <v>9</v>
      </c>
      <c r="M1" s="24" t="s">
        <v>9</v>
      </c>
      <c r="N1" s="25"/>
      <c r="O1" s="13" t="s">
        <v>65</v>
      </c>
      <c r="P1" s="25"/>
      <c r="Q1" s="24" t="s">
        <v>66</v>
      </c>
      <c r="R1" s="25"/>
      <c r="S1" s="6" t="s">
        <v>67</v>
      </c>
      <c r="T1" s="25"/>
      <c r="X1" s="5" t="s">
        <v>164</v>
      </c>
      <c r="Y1" s="5" t="s">
        <v>68</v>
      </c>
    </row>
    <row r="2" spans="1:25" ht="12.75">
      <c r="A2" s="24" t="s">
        <v>13</v>
      </c>
      <c r="B2" s="13"/>
      <c r="C2" s="13"/>
      <c r="D2" s="26" t="s">
        <v>23</v>
      </c>
      <c r="E2" s="26" t="s">
        <v>138</v>
      </c>
      <c r="F2" s="26" t="s">
        <v>0</v>
      </c>
      <c r="G2" s="26" t="s">
        <v>40</v>
      </c>
      <c r="H2" s="26" t="s">
        <v>64</v>
      </c>
      <c r="I2" s="26" t="s">
        <v>129</v>
      </c>
      <c r="J2" s="26" t="s">
        <v>150</v>
      </c>
      <c r="K2" s="26" t="s">
        <v>40</v>
      </c>
      <c r="L2" s="26" t="s">
        <v>32</v>
      </c>
      <c r="M2" s="26" t="s">
        <v>44</v>
      </c>
      <c r="N2" s="27"/>
      <c r="O2" s="13" t="s">
        <v>69</v>
      </c>
      <c r="P2" s="27"/>
      <c r="Q2" s="26" t="s">
        <v>70</v>
      </c>
      <c r="R2" s="27"/>
      <c r="S2" s="6" t="s">
        <v>71</v>
      </c>
      <c r="T2" s="27"/>
      <c r="U2" s="5" t="s">
        <v>72</v>
      </c>
      <c r="V2" s="5" t="s">
        <v>66</v>
      </c>
      <c r="X2" s="5" t="s">
        <v>165</v>
      </c>
      <c r="Y2" s="5" t="s">
        <v>73</v>
      </c>
    </row>
    <row r="3" spans="1:25" ht="12">
      <c r="A3" s="14">
        <v>1</v>
      </c>
      <c r="B3" s="54" t="s">
        <v>27</v>
      </c>
      <c r="C3" s="54" t="s">
        <v>28</v>
      </c>
      <c r="D3" s="6">
        <v>62.4</v>
      </c>
      <c r="E3" s="6">
        <v>60</v>
      </c>
      <c r="F3" s="69">
        <v>72</v>
      </c>
      <c r="G3" s="6"/>
      <c r="H3" s="6"/>
      <c r="I3" s="6"/>
      <c r="J3" s="6"/>
      <c r="K3" s="6"/>
      <c r="L3" s="6"/>
      <c r="M3" s="6"/>
      <c r="N3" s="2"/>
      <c r="O3" s="70">
        <v>2102</v>
      </c>
      <c r="P3" s="21"/>
      <c r="Q3" s="14">
        <f aca="true" t="shared" si="0" ref="Q3:Q39">SUM(D3+E3+F3+G3+H3+I3+J3+K3+L3+M3)</f>
        <v>194.4</v>
      </c>
      <c r="R3" s="21"/>
      <c r="S3" s="28">
        <f>SUM(Y3)</f>
        <v>2100</v>
      </c>
      <c r="T3" s="21"/>
      <c r="U3" s="5" t="s">
        <v>170</v>
      </c>
      <c r="V3" s="29">
        <v>2600</v>
      </c>
      <c r="W3" s="16"/>
      <c r="X3" s="16">
        <v>30</v>
      </c>
      <c r="Y3" s="30">
        <f>SUM(V14*X3)/100</f>
        <v>2100</v>
      </c>
    </row>
    <row r="4" spans="1:25" ht="12">
      <c r="A4" s="6">
        <v>2</v>
      </c>
      <c r="B4" s="54" t="s">
        <v>29</v>
      </c>
      <c r="C4" s="54" t="s">
        <v>30</v>
      </c>
      <c r="D4" s="6">
        <v>78</v>
      </c>
      <c r="E4" s="6">
        <v>38</v>
      </c>
      <c r="F4" s="66">
        <v>57.6</v>
      </c>
      <c r="G4" s="6"/>
      <c r="H4" s="6"/>
      <c r="I4" s="6"/>
      <c r="J4" s="6"/>
      <c r="K4" s="6"/>
      <c r="L4" s="6"/>
      <c r="M4" s="6"/>
      <c r="N4" s="2"/>
      <c r="O4" s="70">
        <v>1471</v>
      </c>
      <c r="P4" s="21"/>
      <c r="Q4" s="14">
        <f t="shared" si="0"/>
        <v>173.6</v>
      </c>
      <c r="R4" s="21"/>
      <c r="S4" s="28">
        <f aca="true" t="shared" si="1" ref="S4:S17">SUM(Y4)</f>
        <v>1400</v>
      </c>
      <c r="T4" s="21"/>
      <c r="U4" s="5" t="s">
        <v>234</v>
      </c>
      <c r="V4" s="29">
        <v>2000</v>
      </c>
      <c r="W4" s="16"/>
      <c r="X4" s="16">
        <v>20</v>
      </c>
      <c r="Y4" s="30">
        <f>SUM(V14*X4)/100</f>
        <v>1400</v>
      </c>
    </row>
    <row r="5" spans="1:25" ht="12">
      <c r="A5" s="6">
        <v>3</v>
      </c>
      <c r="B5" s="54" t="s">
        <v>105</v>
      </c>
      <c r="C5" s="54" t="s">
        <v>64</v>
      </c>
      <c r="D5" s="6">
        <v>33.8</v>
      </c>
      <c r="E5" s="6">
        <v>48</v>
      </c>
      <c r="F5" s="66">
        <v>52.8</v>
      </c>
      <c r="G5" s="6"/>
      <c r="H5" s="23"/>
      <c r="I5" s="6"/>
      <c r="J5" s="6"/>
      <c r="K5" s="6"/>
      <c r="L5" s="6"/>
      <c r="M5" s="6"/>
      <c r="N5" s="34"/>
      <c r="O5" s="70">
        <v>846</v>
      </c>
      <c r="P5" s="21"/>
      <c r="Q5" s="14">
        <f t="shared" si="0"/>
        <v>134.6</v>
      </c>
      <c r="R5" s="21"/>
      <c r="S5" s="28">
        <f t="shared" si="1"/>
        <v>700</v>
      </c>
      <c r="T5" s="21"/>
      <c r="U5" s="5" t="s">
        <v>235</v>
      </c>
      <c r="V5" s="29">
        <v>2400</v>
      </c>
      <c r="W5" s="16"/>
      <c r="X5" s="19">
        <v>10</v>
      </c>
      <c r="Y5" s="30">
        <f>SUM(V14*X5)/100</f>
        <v>700</v>
      </c>
    </row>
    <row r="6" spans="1:25" ht="12">
      <c r="A6" s="6">
        <v>4</v>
      </c>
      <c r="B6" s="54" t="s">
        <v>38</v>
      </c>
      <c r="C6" s="54" t="s">
        <v>32</v>
      </c>
      <c r="D6" s="6">
        <v>46.8</v>
      </c>
      <c r="E6" s="6">
        <v>54</v>
      </c>
      <c r="F6" s="66">
        <v>28.8</v>
      </c>
      <c r="G6" s="6"/>
      <c r="H6" s="6"/>
      <c r="I6" s="6"/>
      <c r="J6" s="6"/>
      <c r="K6" s="6"/>
      <c r="L6" s="6"/>
      <c r="M6" s="6"/>
      <c r="N6" s="2"/>
      <c r="O6" s="70">
        <v>410</v>
      </c>
      <c r="P6" s="21"/>
      <c r="Q6" s="14">
        <f t="shared" si="0"/>
        <v>129.6</v>
      </c>
      <c r="R6" s="21"/>
      <c r="S6" s="28">
        <f t="shared" si="1"/>
        <v>455</v>
      </c>
      <c r="T6" s="21"/>
      <c r="U6" s="5" t="s">
        <v>184</v>
      </c>
      <c r="V6" s="29"/>
      <c r="W6" s="16"/>
      <c r="X6" s="16">
        <v>6.5</v>
      </c>
      <c r="Y6" s="30">
        <f>SUM(V14*X6)/100</f>
        <v>455</v>
      </c>
    </row>
    <row r="7" spans="1:25" ht="12">
      <c r="A7" s="6">
        <v>5</v>
      </c>
      <c r="B7" s="54" t="s">
        <v>88</v>
      </c>
      <c r="C7" s="54" t="s">
        <v>160</v>
      </c>
      <c r="D7" s="6">
        <v>28.6</v>
      </c>
      <c r="E7" s="6">
        <v>34</v>
      </c>
      <c r="F7" s="66">
        <v>64.8</v>
      </c>
      <c r="G7" s="6"/>
      <c r="H7" s="6"/>
      <c r="I7" s="6"/>
      <c r="J7" s="6"/>
      <c r="K7" s="6"/>
      <c r="L7" s="6"/>
      <c r="M7" s="6"/>
      <c r="N7" s="2"/>
      <c r="O7" s="70">
        <v>743</v>
      </c>
      <c r="P7" s="21"/>
      <c r="Q7" s="14">
        <f t="shared" si="0"/>
        <v>127.4</v>
      </c>
      <c r="R7" s="21"/>
      <c r="S7" s="28">
        <f t="shared" si="1"/>
        <v>420</v>
      </c>
      <c r="T7" s="21"/>
      <c r="U7" s="5" t="s">
        <v>182</v>
      </c>
      <c r="V7" s="29"/>
      <c r="W7" s="16"/>
      <c r="X7" s="16">
        <v>6</v>
      </c>
      <c r="Y7" s="30">
        <f>SUM(V14*X7)/100</f>
        <v>420</v>
      </c>
    </row>
    <row r="8" spans="1:25" ht="12">
      <c r="A8" s="6">
        <v>6</v>
      </c>
      <c r="B8" s="54" t="s">
        <v>43</v>
      </c>
      <c r="C8" s="54" t="s">
        <v>21</v>
      </c>
      <c r="D8" s="6">
        <v>70.2</v>
      </c>
      <c r="E8" s="6"/>
      <c r="F8" s="66">
        <v>38.4</v>
      </c>
      <c r="G8" s="6"/>
      <c r="H8" s="6"/>
      <c r="I8" s="6"/>
      <c r="J8" s="6"/>
      <c r="K8" s="6"/>
      <c r="L8" s="6"/>
      <c r="M8" s="6"/>
      <c r="N8" s="34"/>
      <c r="O8" s="70">
        <v>1067</v>
      </c>
      <c r="P8" s="21"/>
      <c r="Q8" s="14">
        <f t="shared" si="0"/>
        <v>108.6</v>
      </c>
      <c r="R8" s="21"/>
      <c r="S8" s="28">
        <f t="shared" si="1"/>
        <v>385</v>
      </c>
      <c r="T8" s="21"/>
      <c r="U8" s="5" t="s">
        <v>185</v>
      </c>
      <c r="V8" s="29"/>
      <c r="W8" s="16"/>
      <c r="X8" s="16">
        <v>5.5</v>
      </c>
      <c r="Y8" s="30">
        <f>SUM(V14*X8)/100</f>
        <v>385</v>
      </c>
    </row>
    <row r="9" spans="1:25" ht="12">
      <c r="A9" s="6">
        <v>7</v>
      </c>
      <c r="B9" s="54" t="s">
        <v>24</v>
      </c>
      <c r="C9" s="54" t="s">
        <v>0</v>
      </c>
      <c r="D9" s="6">
        <v>52</v>
      </c>
      <c r="E9" s="6">
        <v>3</v>
      </c>
      <c r="F9" s="66">
        <v>48</v>
      </c>
      <c r="G9" s="6"/>
      <c r="H9" s="6"/>
      <c r="I9" s="6"/>
      <c r="J9" s="6"/>
      <c r="K9" s="6"/>
      <c r="L9" s="6"/>
      <c r="M9" s="6"/>
      <c r="N9" s="2"/>
      <c r="O9" s="70">
        <v>102</v>
      </c>
      <c r="P9" s="21"/>
      <c r="Q9" s="14">
        <f t="shared" si="0"/>
        <v>103</v>
      </c>
      <c r="R9" s="21"/>
      <c r="S9" s="28">
        <f t="shared" si="1"/>
        <v>350</v>
      </c>
      <c r="T9" s="21"/>
      <c r="U9" s="5" t="s">
        <v>186</v>
      </c>
      <c r="V9" s="29"/>
      <c r="W9" s="16"/>
      <c r="X9" s="16">
        <v>5</v>
      </c>
      <c r="Y9" s="30">
        <f>SUM(V14*X9)/100</f>
        <v>350</v>
      </c>
    </row>
    <row r="10" spans="1:25" ht="12">
      <c r="A10" s="6">
        <v>8</v>
      </c>
      <c r="B10" s="54" t="s">
        <v>25</v>
      </c>
      <c r="C10" s="54" t="s">
        <v>26</v>
      </c>
      <c r="D10" s="6">
        <v>39</v>
      </c>
      <c r="E10" s="6">
        <v>26</v>
      </c>
      <c r="F10" s="66">
        <v>33.6</v>
      </c>
      <c r="G10" s="6"/>
      <c r="H10" s="6"/>
      <c r="I10" s="6"/>
      <c r="J10" s="6"/>
      <c r="K10" s="6"/>
      <c r="L10" s="6"/>
      <c r="M10" s="6"/>
      <c r="N10" s="34"/>
      <c r="O10" s="70">
        <v>96</v>
      </c>
      <c r="P10" s="21"/>
      <c r="Q10" s="14">
        <f t="shared" si="0"/>
        <v>98.6</v>
      </c>
      <c r="R10" s="21"/>
      <c r="S10" s="28">
        <f t="shared" si="1"/>
        <v>280</v>
      </c>
      <c r="T10" s="21"/>
      <c r="U10" s="5" t="s">
        <v>187</v>
      </c>
      <c r="V10" s="29"/>
      <c r="W10" s="16"/>
      <c r="X10" s="16">
        <v>4</v>
      </c>
      <c r="Y10" s="30">
        <f>SUM(V14*X10)/100</f>
        <v>280</v>
      </c>
    </row>
    <row r="11" spans="1:25" ht="12">
      <c r="A11" s="6">
        <v>9</v>
      </c>
      <c r="B11" s="54" t="s">
        <v>162</v>
      </c>
      <c r="C11" s="54" t="s">
        <v>135</v>
      </c>
      <c r="D11" s="6">
        <v>57.2</v>
      </c>
      <c r="E11" s="6">
        <v>1</v>
      </c>
      <c r="F11" s="66">
        <v>36</v>
      </c>
      <c r="G11" s="6"/>
      <c r="H11" s="6"/>
      <c r="I11" s="6"/>
      <c r="J11" s="6"/>
      <c r="K11" s="6"/>
      <c r="L11" s="6"/>
      <c r="M11" s="6"/>
      <c r="N11" s="2"/>
      <c r="O11" s="71">
        <v>-18</v>
      </c>
      <c r="P11" s="21"/>
      <c r="Q11" s="14">
        <f t="shared" si="0"/>
        <v>94.2</v>
      </c>
      <c r="R11" s="21"/>
      <c r="S11" s="28">
        <f t="shared" si="1"/>
        <v>210</v>
      </c>
      <c r="T11" s="21"/>
      <c r="U11" s="5" t="s">
        <v>188</v>
      </c>
      <c r="V11" s="29"/>
      <c r="W11" s="16"/>
      <c r="X11" s="16">
        <v>3</v>
      </c>
      <c r="Y11" s="30">
        <f>SUM(V14*X11)/100</f>
        <v>210</v>
      </c>
    </row>
    <row r="12" spans="1:25" ht="12">
      <c r="A12" s="6">
        <v>10</v>
      </c>
      <c r="B12" s="54" t="s">
        <v>122</v>
      </c>
      <c r="C12" s="54" t="s">
        <v>32</v>
      </c>
      <c r="D12" s="6">
        <v>44.2</v>
      </c>
      <c r="E12" s="6">
        <v>30</v>
      </c>
      <c r="F12" s="66">
        <v>8</v>
      </c>
      <c r="G12" s="6"/>
      <c r="H12" s="6"/>
      <c r="I12" s="6"/>
      <c r="J12" s="6"/>
      <c r="K12" s="6"/>
      <c r="L12" s="6"/>
      <c r="M12" s="6"/>
      <c r="N12" s="2"/>
      <c r="O12" s="71">
        <v>-77</v>
      </c>
      <c r="P12" s="21"/>
      <c r="Q12" s="14">
        <f t="shared" si="0"/>
        <v>82.2</v>
      </c>
      <c r="R12" s="21"/>
      <c r="S12" s="28">
        <f t="shared" si="1"/>
        <v>175</v>
      </c>
      <c r="T12" s="21"/>
      <c r="U12" s="5" t="s">
        <v>183</v>
      </c>
      <c r="V12" s="29"/>
      <c r="W12" s="16"/>
      <c r="X12" s="16">
        <v>2.5</v>
      </c>
      <c r="Y12" s="30">
        <f>SUM(V14*X12)/100</f>
        <v>175</v>
      </c>
    </row>
    <row r="13" spans="1:25" ht="12">
      <c r="A13" s="6">
        <v>11</v>
      </c>
      <c r="B13" s="54" t="s">
        <v>158</v>
      </c>
      <c r="C13" s="54" t="s">
        <v>0</v>
      </c>
      <c r="D13" s="6">
        <v>31.2</v>
      </c>
      <c r="E13" s="6">
        <v>24</v>
      </c>
      <c r="F13" s="6"/>
      <c r="G13" s="6"/>
      <c r="H13" s="6"/>
      <c r="I13" s="6"/>
      <c r="J13" s="6"/>
      <c r="K13" s="6"/>
      <c r="L13" s="6"/>
      <c r="M13" s="6"/>
      <c r="N13" s="2"/>
      <c r="O13" s="71">
        <v>-478</v>
      </c>
      <c r="P13" s="21"/>
      <c r="Q13" s="14">
        <f t="shared" si="0"/>
        <v>55.2</v>
      </c>
      <c r="R13" s="21"/>
      <c r="S13" s="28">
        <f t="shared" si="1"/>
        <v>140</v>
      </c>
      <c r="T13" s="21"/>
      <c r="W13" s="16"/>
      <c r="X13" s="16">
        <v>2</v>
      </c>
      <c r="Y13" s="30">
        <f>SUM(V14*X13)/100</f>
        <v>140</v>
      </c>
    </row>
    <row r="14" spans="1:25" ht="12.75">
      <c r="A14" s="6">
        <v>12</v>
      </c>
      <c r="B14" s="54" t="s">
        <v>154</v>
      </c>
      <c r="C14" s="54" t="s">
        <v>156</v>
      </c>
      <c r="D14" s="6">
        <v>49.4</v>
      </c>
      <c r="E14" s="6"/>
      <c r="F14" s="6"/>
      <c r="G14" s="6"/>
      <c r="H14" s="6"/>
      <c r="I14" s="6"/>
      <c r="J14" s="6"/>
      <c r="K14" s="6"/>
      <c r="L14" s="6"/>
      <c r="M14" s="6"/>
      <c r="N14" s="2"/>
      <c r="O14" s="70">
        <v>431</v>
      </c>
      <c r="P14" s="21"/>
      <c r="Q14" s="14">
        <f t="shared" si="0"/>
        <v>49.4</v>
      </c>
      <c r="R14" s="21"/>
      <c r="S14" s="28">
        <f t="shared" si="1"/>
        <v>122.5</v>
      </c>
      <c r="T14" s="21"/>
      <c r="U14" s="31" t="s">
        <v>74</v>
      </c>
      <c r="V14" s="32">
        <f>SUM(V3:V13)</f>
        <v>7000</v>
      </c>
      <c r="W14" s="16"/>
      <c r="X14" s="16">
        <v>1.75</v>
      </c>
      <c r="Y14" s="30">
        <f>SUM(V14*X14)/100</f>
        <v>122.5</v>
      </c>
    </row>
    <row r="15" spans="1:25" ht="12">
      <c r="A15" s="6">
        <v>13</v>
      </c>
      <c r="B15" s="23" t="s">
        <v>49</v>
      </c>
      <c r="C15" s="23" t="s">
        <v>40</v>
      </c>
      <c r="D15" s="6"/>
      <c r="E15" s="6"/>
      <c r="F15" s="66">
        <v>45.6</v>
      </c>
      <c r="G15" s="6"/>
      <c r="H15" s="6"/>
      <c r="I15" s="6"/>
      <c r="J15" s="6"/>
      <c r="K15" s="6"/>
      <c r="L15" s="6"/>
      <c r="M15" s="6"/>
      <c r="N15" s="2"/>
      <c r="O15" s="70">
        <v>389</v>
      </c>
      <c r="P15" s="21"/>
      <c r="Q15" s="14">
        <f t="shared" si="0"/>
        <v>45.6</v>
      </c>
      <c r="R15" s="21"/>
      <c r="S15" s="28">
        <f t="shared" si="1"/>
        <v>105</v>
      </c>
      <c r="T15" s="21"/>
      <c r="W15" s="16"/>
      <c r="X15" s="19">
        <v>1.5</v>
      </c>
      <c r="Y15" s="30">
        <f>SUM(V14*X15)/100</f>
        <v>105</v>
      </c>
    </row>
    <row r="16" spans="1:25" ht="12">
      <c r="A16" s="6">
        <v>14</v>
      </c>
      <c r="B16" s="54" t="s">
        <v>118</v>
      </c>
      <c r="C16" s="54" t="s">
        <v>138</v>
      </c>
      <c r="D16" s="6"/>
      <c r="E16" s="6">
        <v>44</v>
      </c>
      <c r="F16" s="6"/>
      <c r="G16" s="6"/>
      <c r="H16" s="6"/>
      <c r="I16" s="6"/>
      <c r="J16" s="6"/>
      <c r="K16" s="6"/>
      <c r="L16" s="6"/>
      <c r="M16" s="6"/>
      <c r="N16" s="34"/>
      <c r="O16" s="67">
        <v>451</v>
      </c>
      <c r="P16" s="21"/>
      <c r="Q16" s="14">
        <f t="shared" si="0"/>
        <v>44</v>
      </c>
      <c r="R16" s="21"/>
      <c r="S16" s="28">
        <f t="shared" si="1"/>
        <v>87.5</v>
      </c>
      <c r="T16" s="21"/>
      <c r="U16" s="5" t="s">
        <v>76</v>
      </c>
      <c r="V16" s="48">
        <f>SUM(V14)/300</f>
        <v>23.333333333333332</v>
      </c>
      <c r="W16" s="16"/>
      <c r="X16" s="16">
        <v>1.25</v>
      </c>
      <c r="Y16" s="30">
        <f>SUM(V14*X16)/100</f>
        <v>87.5</v>
      </c>
    </row>
    <row r="17" spans="1:25" ht="12">
      <c r="A17" s="6">
        <v>15</v>
      </c>
      <c r="B17" s="54" t="s">
        <v>50</v>
      </c>
      <c r="C17" s="54" t="s">
        <v>236</v>
      </c>
      <c r="D17" s="6"/>
      <c r="E17" s="6"/>
      <c r="F17" s="66">
        <v>43.2</v>
      </c>
      <c r="G17" s="6"/>
      <c r="H17" s="6"/>
      <c r="I17" s="6"/>
      <c r="J17" s="6"/>
      <c r="K17" s="6"/>
      <c r="L17" s="6"/>
      <c r="M17" s="6"/>
      <c r="N17" s="2"/>
      <c r="O17" s="70">
        <v>371</v>
      </c>
      <c r="P17" s="21"/>
      <c r="Q17" s="14">
        <f t="shared" si="0"/>
        <v>43.2</v>
      </c>
      <c r="R17" s="21"/>
      <c r="S17" s="28">
        <f t="shared" si="1"/>
        <v>70</v>
      </c>
      <c r="T17" s="21"/>
      <c r="W17" s="16"/>
      <c r="X17" s="16">
        <v>1</v>
      </c>
      <c r="Y17" s="30">
        <f>SUM(V14*X17)/100</f>
        <v>70</v>
      </c>
    </row>
    <row r="18" spans="1:20" ht="12">
      <c r="A18" s="6">
        <v>16</v>
      </c>
      <c r="B18" s="54" t="s">
        <v>77</v>
      </c>
      <c r="C18" s="54" t="s">
        <v>80</v>
      </c>
      <c r="D18" s="6">
        <v>41.6</v>
      </c>
      <c r="E18" s="6"/>
      <c r="F18" s="6"/>
      <c r="G18" s="6"/>
      <c r="H18" s="6"/>
      <c r="I18" s="6"/>
      <c r="J18" s="6"/>
      <c r="K18" s="6"/>
      <c r="L18" s="6"/>
      <c r="M18" s="6"/>
      <c r="N18" s="34"/>
      <c r="O18" s="70">
        <v>94</v>
      </c>
      <c r="P18" s="21"/>
      <c r="Q18" s="14">
        <f t="shared" si="0"/>
        <v>41.6</v>
      </c>
      <c r="R18" s="21"/>
      <c r="S18" s="28"/>
      <c r="T18" s="21"/>
    </row>
    <row r="19" spans="1:25" ht="12">
      <c r="A19" s="6">
        <v>17</v>
      </c>
      <c r="B19" s="23" t="s">
        <v>35</v>
      </c>
      <c r="C19" s="23" t="s">
        <v>242</v>
      </c>
      <c r="D19" s="6"/>
      <c r="E19" s="6"/>
      <c r="F19" s="66">
        <v>40.8</v>
      </c>
      <c r="G19" s="6"/>
      <c r="H19" s="6"/>
      <c r="I19" s="6"/>
      <c r="J19" s="6"/>
      <c r="K19" s="6"/>
      <c r="L19" s="6"/>
      <c r="M19" s="6"/>
      <c r="N19" s="2"/>
      <c r="O19" s="70">
        <v>60</v>
      </c>
      <c r="P19" s="21"/>
      <c r="Q19" s="14">
        <f t="shared" si="0"/>
        <v>40.8</v>
      </c>
      <c r="R19" s="21"/>
      <c r="S19" s="14"/>
      <c r="T19" s="21"/>
      <c r="U19" s="56" t="s">
        <v>152</v>
      </c>
      <c r="Y19" s="29">
        <f>SUM(Y3:Y18)</f>
        <v>7000</v>
      </c>
    </row>
    <row r="20" spans="1:25" ht="12">
      <c r="A20" s="6">
        <v>19</v>
      </c>
      <c r="B20" s="54" t="s">
        <v>92</v>
      </c>
      <c r="C20" s="15" t="s">
        <v>93</v>
      </c>
      <c r="D20" s="6"/>
      <c r="E20" s="6">
        <v>40</v>
      </c>
      <c r="F20" s="6"/>
      <c r="G20" s="6"/>
      <c r="H20" s="6"/>
      <c r="I20" s="6"/>
      <c r="J20" s="6"/>
      <c r="K20" s="6"/>
      <c r="L20" s="6"/>
      <c r="M20" s="6"/>
      <c r="N20" s="34"/>
      <c r="O20" s="67">
        <v>312</v>
      </c>
      <c r="P20" s="21"/>
      <c r="Q20" s="14">
        <f t="shared" si="0"/>
        <v>40</v>
      </c>
      <c r="R20" s="21"/>
      <c r="S20" s="14"/>
      <c r="T20" s="21"/>
      <c r="U20" s="57" t="s">
        <v>75</v>
      </c>
      <c r="Y20" s="29"/>
    </row>
    <row r="21" spans="1:21" ht="12">
      <c r="A21" s="6">
        <v>19</v>
      </c>
      <c r="B21" s="54" t="s">
        <v>20</v>
      </c>
      <c r="C21" s="54" t="s">
        <v>21</v>
      </c>
      <c r="D21" s="6">
        <v>36.4</v>
      </c>
      <c r="E21" s="6"/>
      <c r="F21" s="6"/>
      <c r="G21" s="6"/>
      <c r="H21" s="6"/>
      <c r="I21" s="6"/>
      <c r="J21" s="6"/>
      <c r="K21" s="6"/>
      <c r="L21" s="6"/>
      <c r="M21" s="6"/>
      <c r="N21" s="34"/>
      <c r="O21" s="70">
        <v>362</v>
      </c>
      <c r="P21" s="21"/>
      <c r="Q21" s="14">
        <f t="shared" si="0"/>
        <v>36.4</v>
      </c>
      <c r="R21" s="21"/>
      <c r="S21" s="14"/>
      <c r="T21" s="21"/>
      <c r="U21" s="58" t="s">
        <v>163</v>
      </c>
    </row>
    <row r="22" spans="1:22" ht="12">
      <c r="A22" s="14">
        <v>20</v>
      </c>
      <c r="B22" s="54" t="s">
        <v>202</v>
      </c>
      <c r="C22" s="54" t="s">
        <v>233</v>
      </c>
      <c r="D22" s="6"/>
      <c r="E22" s="6">
        <v>36</v>
      </c>
      <c r="F22" s="6"/>
      <c r="G22" s="6"/>
      <c r="H22" s="6"/>
      <c r="I22" s="6"/>
      <c r="J22" s="6"/>
      <c r="K22" s="6"/>
      <c r="L22" s="6"/>
      <c r="M22" s="6"/>
      <c r="N22" s="2"/>
      <c r="O22" s="68">
        <v>-37</v>
      </c>
      <c r="P22" s="21"/>
      <c r="Q22" s="14">
        <f t="shared" si="0"/>
        <v>36</v>
      </c>
      <c r="R22" s="21"/>
      <c r="S22" s="49"/>
      <c r="T22" s="21"/>
      <c r="V22" s="48"/>
    </row>
    <row r="23" spans="1:20" ht="12">
      <c r="A23" s="6">
        <v>21</v>
      </c>
      <c r="B23" s="54" t="s">
        <v>123</v>
      </c>
      <c r="C23" s="54" t="s">
        <v>32</v>
      </c>
      <c r="D23" s="6">
        <v>2</v>
      </c>
      <c r="E23" s="6">
        <v>28</v>
      </c>
      <c r="F23" s="66">
        <v>6</v>
      </c>
      <c r="G23" s="6"/>
      <c r="H23" s="6"/>
      <c r="I23" s="6"/>
      <c r="J23" s="23"/>
      <c r="K23" s="6"/>
      <c r="L23" s="6"/>
      <c r="M23" s="6"/>
      <c r="N23" s="2"/>
      <c r="O23" s="71">
        <v>-1056</v>
      </c>
      <c r="P23" s="21"/>
      <c r="Q23" s="14">
        <f t="shared" si="0"/>
        <v>36</v>
      </c>
      <c r="R23" s="21"/>
      <c r="S23" s="14"/>
      <c r="T23" s="21"/>
    </row>
    <row r="24" spans="1:22" ht="12">
      <c r="A24" s="6">
        <v>22</v>
      </c>
      <c r="B24" s="54" t="s">
        <v>39</v>
      </c>
      <c r="C24" s="54" t="s">
        <v>40</v>
      </c>
      <c r="D24" s="6"/>
      <c r="E24" s="6">
        <v>32</v>
      </c>
      <c r="F24" s="6"/>
      <c r="G24" s="6"/>
      <c r="H24" s="6"/>
      <c r="I24" s="6"/>
      <c r="J24" s="6"/>
      <c r="K24" s="6"/>
      <c r="L24" s="6"/>
      <c r="M24" s="6"/>
      <c r="N24" s="2"/>
      <c r="O24" s="67">
        <v>165</v>
      </c>
      <c r="P24" s="21"/>
      <c r="Q24" s="14">
        <f t="shared" si="0"/>
        <v>32</v>
      </c>
      <c r="R24" s="21"/>
      <c r="S24" s="14"/>
      <c r="T24" s="21"/>
      <c r="U24" s="60"/>
      <c r="V24" s="34"/>
    </row>
    <row r="25" spans="1:24" ht="12">
      <c r="A25" s="6">
        <v>23</v>
      </c>
      <c r="B25" s="54" t="s">
        <v>237</v>
      </c>
      <c r="C25" s="54" t="s">
        <v>238</v>
      </c>
      <c r="D25" s="6"/>
      <c r="E25" s="6"/>
      <c r="F25" s="66">
        <v>31.2</v>
      </c>
      <c r="G25" s="6"/>
      <c r="H25" s="6"/>
      <c r="I25" s="6"/>
      <c r="J25" s="6"/>
      <c r="K25" s="6"/>
      <c r="L25" s="6"/>
      <c r="M25" s="6"/>
      <c r="N25" s="2"/>
      <c r="O25" s="68">
        <v>-245</v>
      </c>
      <c r="P25" s="21"/>
      <c r="Q25" s="14">
        <f t="shared" si="0"/>
        <v>31.2</v>
      </c>
      <c r="R25" s="21"/>
      <c r="S25" s="14"/>
      <c r="T25" s="21"/>
      <c r="U25" s="34"/>
      <c r="V25" s="34"/>
      <c r="X25" s="48"/>
    </row>
    <row r="26" spans="1:22" ht="12">
      <c r="A26" s="6">
        <v>24</v>
      </c>
      <c r="B26" s="54" t="s">
        <v>134</v>
      </c>
      <c r="C26" s="54" t="s">
        <v>135</v>
      </c>
      <c r="D26" s="6">
        <v>3</v>
      </c>
      <c r="E26" s="6">
        <v>4</v>
      </c>
      <c r="F26" s="66">
        <v>24</v>
      </c>
      <c r="G26" s="6"/>
      <c r="H26" s="6"/>
      <c r="I26" s="6"/>
      <c r="J26" s="6"/>
      <c r="K26" s="6"/>
      <c r="L26" s="6"/>
      <c r="M26" s="6"/>
      <c r="N26" s="34"/>
      <c r="O26" s="71">
        <v>-874</v>
      </c>
      <c r="P26" s="21"/>
      <c r="Q26" s="14">
        <f t="shared" si="0"/>
        <v>31</v>
      </c>
      <c r="R26" s="21"/>
      <c r="S26" s="14"/>
      <c r="T26" s="21"/>
      <c r="U26" s="60"/>
      <c r="V26" s="34"/>
    </row>
    <row r="27" spans="1:22" ht="12">
      <c r="A27" s="6">
        <v>25</v>
      </c>
      <c r="B27" s="54" t="s">
        <v>161</v>
      </c>
      <c r="C27" s="54" t="s">
        <v>64</v>
      </c>
      <c r="D27" s="6">
        <v>7</v>
      </c>
      <c r="E27" s="6">
        <v>22</v>
      </c>
      <c r="F27" s="6"/>
      <c r="G27" s="6"/>
      <c r="H27" s="6"/>
      <c r="I27" s="6"/>
      <c r="J27" s="6"/>
      <c r="K27" s="6"/>
      <c r="L27" s="6"/>
      <c r="M27" s="6"/>
      <c r="N27" s="2"/>
      <c r="O27" s="71">
        <v>-615</v>
      </c>
      <c r="P27" s="21"/>
      <c r="Q27" s="14">
        <f t="shared" si="0"/>
        <v>29</v>
      </c>
      <c r="R27" s="21"/>
      <c r="S27" s="14"/>
      <c r="T27" s="21"/>
      <c r="U27" s="34"/>
      <c r="V27" s="34"/>
    </row>
    <row r="28" spans="1:22" ht="12">
      <c r="A28" s="6">
        <v>26</v>
      </c>
      <c r="B28" s="54" t="s">
        <v>56</v>
      </c>
      <c r="C28" s="54" t="s">
        <v>40</v>
      </c>
      <c r="D28" s="6">
        <v>6</v>
      </c>
      <c r="E28" s="6">
        <v>20</v>
      </c>
      <c r="F28" s="66">
        <v>3</v>
      </c>
      <c r="G28" s="6"/>
      <c r="H28" s="6"/>
      <c r="I28" s="6"/>
      <c r="J28" s="6"/>
      <c r="K28" s="6"/>
      <c r="L28" s="6"/>
      <c r="M28" s="6"/>
      <c r="N28" s="2"/>
      <c r="O28" s="71">
        <v>-1088</v>
      </c>
      <c r="P28" s="21"/>
      <c r="Q28" s="14">
        <f t="shared" si="0"/>
        <v>29</v>
      </c>
      <c r="R28" s="21"/>
      <c r="S28" s="14"/>
      <c r="T28" s="21"/>
      <c r="V28" s="34"/>
    </row>
    <row r="29" spans="1:22" ht="12">
      <c r="A29" s="14">
        <v>27</v>
      </c>
      <c r="B29" s="54" t="s">
        <v>168</v>
      </c>
      <c r="C29" s="54" t="s">
        <v>37</v>
      </c>
      <c r="D29" s="6">
        <v>26</v>
      </c>
      <c r="E29" s="6"/>
      <c r="F29" s="66">
        <v>1</v>
      </c>
      <c r="G29" s="6"/>
      <c r="H29" s="6"/>
      <c r="I29" s="6"/>
      <c r="J29" s="6"/>
      <c r="K29" s="6"/>
      <c r="L29" s="6"/>
      <c r="M29" s="6"/>
      <c r="N29" s="34"/>
      <c r="O29" s="71">
        <v>-1231</v>
      </c>
      <c r="P29" s="21"/>
      <c r="Q29" s="14">
        <f t="shared" si="0"/>
        <v>27</v>
      </c>
      <c r="R29" s="21"/>
      <c r="S29" s="14"/>
      <c r="T29" s="21"/>
      <c r="V29" s="34"/>
    </row>
    <row r="30" spans="1:24" ht="12">
      <c r="A30" s="14">
        <v>28</v>
      </c>
      <c r="B30" s="54" t="s">
        <v>239</v>
      </c>
      <c r="C30" s="15" t="s">
        <v>135</v>
      </c>
      <c r="D30" s="6"/>
      <c r="E30" s="6"/>
      <c r="F30" s="66">
        <v>26.4</v>
      </c>
      <c r="G30" s="6"/>
      <c r="H30" s="6"/>
      <c r="I30" s="6"/>
      <c r="J30" s="6"/>
      <c r="K30" s="6"/>
      <c r="L30" s="6"/>
      <c r="M30" s="6"/>
      <c r="N30" s="2"/>
      <c r="O30" s="68">
        <v>-89</v>
      </c>
      <c r="P30" s="21"/>
      <c r="Q30" s="14">
        <f t="shared" si="0"/>
        <v>26.4</v>
      </c>
      <c r="R30" s="21"/>
      <c r="S30" s="14"/>
      <c r="T30" s="21"/>
      <c r="U30" s="34"/>
      <c r="V30" s="34"/>
      <c r="W30" s="34"/>
      <c r="X30" s="34"/>
    </row>
    <row r="31" spans="1:24" ht="12">
      <c r="A31" s="14">
        <v>29</v>
      </c>
      <c r="B31" s="54" t="s">
        <v>46</v>
      </c>
      <c r="C31" s="54" t="s">
        <v>0</v>
      </c>
      <c r="D31" s="6">
        <v>10</v>
      </c>
      <c r="E31" s="6">
        <v>2</v>
      </c>
      <c r="F31" s="66">
        <v>9</v>
      </c>
      <c r="G31" s="6"/>
      <c r="H31" s="6"/>
      <c r="I31" s="6"/>
      <c r="J31" s="6"/>
      <c r="K31" s="6"/>
      <c r="L31" s="6"/>
      <c r="M31" s="6"/>
      <c r="N31" s="34"/>
      <c r="O31" s="71">
        <v>-597</v>
      </c>
      <c r="P31" s="21"/>
      <c r="Q31" s="14">
        <f t="shared" si="0"/>
        <v>21</v>
      </c>
      <c r="R31" s="21"/>
      <c r="S31" s="14"/>
      <c r="T31" s="21"/>
      <c r="U31" s="34"/>
      <c r="V31" s="34"/>
      <c r="W31" s="34"/>
      <c r="X31" s="34"/>
    </row>
    <row r="32" spans="1:24" ht="12">
      <c r="A32" s="14">
        <v>30</v>
      </c>
      <c r="B32" s="54" t="s">
        <v>47</v>
      </c>
      <c r="C32" s="54" t="s">
        <v>48</v>
      </c>
      <c r="D32" s="6">
        <v>9</v>
      </c>
      <c r="E32" s="6"/>
      <c r="F32" s="66">
        <v>7</v>
      </c>
      <c r="G32" s="6"/>
      <c r="H32" s="6"/>
      <c r="I32" s="6"/>
      <c r="J32" s="6"/>
      <c r="K32" s="6"/>
      <c r="L32" s="6"/>
      <c r="M32" s="6"/>
      <c r="N32" s="2"/>
      <c r="O32" s="71">
        <v>-504</v>
      </c>
      <c r="P32" s="21"/>
      <c r="Q32" s="14">
        <f t="shared" si="0"/>
        <v>16</v>
      </c>
      <c r="R32" s="21"/>
      <c r="S32" s="14"/>
      <c r="T32" s="21"/>
      <c r="U32" s="1"/>
      <c r="V32" s="34"/>
      <c r="W32" s="34"/>
      <c r="X32" s="34"/>
    </row>
    <row r="33" spans="1:24" ht="12">
      <c r="A33" s="14">
        <v>31</v>
      </c>
      <c r="B33" s="72" t="s">
        <v>139</v>
      </c>
      <c r="C33" s="72" t="s">
        <v>26</v>
      </c>
      <c r="D33" s="6">
        <v>8</v>
      </c>
      <c r="E33" s="6">
        <v>5</v>
      </c>
      <c r="F33" s="6"/>
      <c r="G33" s="6"/>
      <c r="H33" s="6"/>
      <c r="I33" s="6"/>
      <c r="J33" s="6"/>
      <c r="K33" s="6"/>
      <c r="L33" s="6"/>
      <c r="M33" s="6"/>
      <c r="N33" s="2"/>
      <c r="O33" s="71">
        <v>-546</v>
      </c>
      <c r="P33" s="21"/>
      <c r="Q33" s="14">
        <f t="shared" si="0"/>
        <v>13</v>
      </c>
      <c r="R33" s="21"/>
      <c r="S33" s="14"/>
      <c r="T33" s="21"/>
      <c r="U33" s="34"/>
      <c r="V33" s="34"/>
      <c r="W33" s="34"/>
      <c r="X33" s="34"/>
    </row>
    <row r="34" spans="1:24" ht="12">
      <c r="A34" s="14">
        <v>32</v>
      </c>
      <c r="B34" s="54" t="s">
        <v>153</v>
      </c>
      <c r="C34" s="72" t="s">
        <v>0</v>
      </c>
      <c r="D34" s="6">
        <v>11</v>
      </c>
      <c r="E34" s="6"/>
      <c r="F34" s="6"/>
      <c r="G34" s="6"/>
      <c r="H34" s="6"/>
      <c r="I34" s="6"/>
      <c r="J34" s="6"/>
      <c r="K34" s="6"/>
      <c r="L34" s="6"/>
      <c r="M34" s="6"/>
      <c r="N34" s="34"/>
      <c r="O34" s="71">
        <v>-249</v>
      </c>
      <c r="P34" s="21"/>
      <c r="Q34" s="14">
        <f t="shared" si="0"/>
        <v>11</v>
      </c>
      <c r="R34" s="21"/>
      <c r="S34" s="14"/>
      <c r="T34" s="21"/>
      <c r="U34" s="34"/>
      <c r="V34" s="53"/>
      <c r="W34" s="34"/>
      <c r="X34" s="34"/>
    </row>
    <row r="35" spans="1:24" ht="12">
      <c r="A35" s="14">
        <v>33</v>
      </c>
      <c r="B35" s="72" t="s">
        <v>155</v>
      </c>
      <c r="C35" s="72" t="s">
        <v>90</v>
      </c>
      <c r="D35" s="6">
        <v>1</v>
      </c>
      <c r="E35" s="6"/>
      <c r="F35" s="66">
        <v>5</v>
      </c>
      <c r="G35" s="6"/>
      <c r="H35" s="6"/>
      <c r="I35" s="6"/>
      <c r="J35" s="6"/>
      <c r="K35" s="6"/>
      <c r="L35" s="6"/>
      <c r="M35" s="6"/>
      <c r="N35" s="2"/>
      <c r="O35" s="71">
        <v>-1100</v>
      </c>
      <c r="P35" s="21"/>
      <c r="Q35" s="14">
        <f t="shared" si="0"/>
        <v>6</v>
      </c>
      <c r="R35" s="21"/>
      <c r="S35" s="14"/>
      <c r="T35" s="21"/>
      <c r="U35" s="34"/>
      <c r="V35" s="34"/>
      <c r="W35" s="34"/>
      <c r="X35" s="34"/>
    </row>
    <row r="36" spans="1:20" ht="12">
      <c r="A36" s="14">
        <v>34</v>
      </c>
      <c r="B36" s="72" t="s">
        <v>157</v>
      </c>
      <c r="C36" s="72" t="s">
        <v>23</v>
      </c>
      <c r="D36" s="6">
        <v>5</v>
      </c>
      <c r="E36" s="6"/>
      <c r="F36" s="6"/>
      <c r="G36" s="6"/>
      <c r="H36" s="6"/>
      <c r="I36" s="6"/>
      <c r="J36" s="6"/>
      <c r="K36" s="6"/>
      <c r="L36" s="6"/>
      <c r="M36" s="6"/>
      <c r="N36" s="34"/>
      <c r="O36" s="71">
        <v>-386</v>
      </c>
      <c r="P36" s="21"/>
      <c r="Q36" s="14">
        <f t="shared" si="0"/>
        <v>5</v>
      </c>
      <c r="R36" s="21"/>
      <c r="S36" s="14"/>
      <c r="T36" s="21"/>
    </row>
    <row r="37" spans="1:20" ht="12">
      <c r="A37" s="14">
        <v>35</v>
      </c>
      <c r="B37" s="54" t="s">
        <v>169</v>
      </c>
      <c r="C37" s="54" t="s">
        <v>0</v>
      </c>
      <c r="D37" s="6">
        <v>4</v>
      </c>
      <c r="E37" s="6"/>
      <c r="F37" s="6"/>
      <c r="G37" s="6"/>
      <c r="H37" s="6"/>
      <c r="I37" s="6"/>
      <c r="J37" s="6"/>
      <c r="K37" s="6"/>
      <c r="L37" s="6"/>
      <c r="M37" s="6"/>
      <c r="N37" s="2"/>
      <c r="O37" s="71">
        <v>-263</v>
      </c>
      <c r="P37" s="21"/>
      <c r="Q37" s="14">
        <f t="shared" si="0"/>
        <v>4</v>
      </c>
      <c r="R37" s="21"/>
      <c r="S37" s="14"/>
      <c r="T37" s="21"/>
    </row>
    <row r="38" spans="1:21" ht="12">
      <c r="A38" s="14">
        <v>36</v>
      </c>
      <c r="B38" s="54" t="s">
        <v>241</v>
      </c>
      <c r="C38" s="54" t="s">
        <v>135</v>
      </c>
      <c r="D38" s="6"/>
      <c r="E38" s="6"/>
      <c r="F38" s="66">
        <v>4</v>
      </c>
      <c r="G38" s="6"/>
      <c r="H38" s="6"/>
      <c r="I38" s="6"/>
      <c r="J38" s="6"/>
      <c r="K38" s="6"/>
      <c r="L38" s="6"/>
      <c r="M38" s="6"/>
      <c r="N38" s="2"/>
      <c r="O38" s="68">
        <v>-311</v>
      </c>
      <c r="P38" s="21"/>
      <c r="Q38" s="14">
        <f t="shared" si="0"/>
        <v>4</v>
      </c>
      <c r="R38" s="21"/>
      <c r="S38" s="14"/>
      <c r="T38" s="21"/>
      <c r="U38" s="48"/>
    </row>
    <row r="39" spans="1:20" ht="12">
      <c r="A39" s="14">
        <v>37</v>
      </c>
      <c r="B39" s="15" t="s">
        <v>54</v>
      </c>
      <c r="C39" s="15" t="s">
        <v>0</v>
      </c>
      <c r="D39" s="6"/>
      <c r="E39" s="6"/>
      <c r="F39" s="66">
        <v>2</v>
      </c>
      <c r="G39" s="6"/>
      <c r="H39" s="6"/>
      <c r="I39" s="6"/>
      <c r="J39" s="6"/>
      <c r="K39" s="6"/>
      <c r="L39" s="6"/>
      <c r="M39" s="6"/>
      <c r="N39" s="2"/>
      <c r="O39" s="68">
        <v>-715</v>
      </c>
      <c r="P39" s="21"/>
      <c r="Q39" s="14">
        <f t="shared" si="0"/>
        <v>2</v>
      </c>
      <c r="R39" s="21"/>
      <c r="S39" s="14"/>
      <c r="T39" s="21"/>
    </row>
    <row r="40" spans="1:20" ht="12">
      <c r="A40" s="14">
        <v>38</v>
      </c>
      <c r="B40" s="38"/>
      <c r="C40" s="38"/>
      <c r="D40" s="6"/>
      <c r="E40" s="6"/>
      <c r="F40" s="6"/>
      <c r="G40" s="6"/>
      <c r="H40" s="6"/>
      <c r="I40" s="6"/>
      <c r="J40" s="6"/>
      <c r="K40" s="6"/>
      <c r="L40" s="6"/>
      <c r="M40" s="6"/>
      <c r="N40" s="2"/>
      <c r="O40" s="6"/>
      <c r="P40" s="21"/>
      <c r="Q40" s="14">
        <f aca="true" t="shared" si="2" ref="Q40:Q52">SUM(D40+E40+F40+G40+H40+I40+J40+K40+L40+M40)</f>
        <v>0</v>
      </c>
      <c r="R40" s="21"/>
      <c r="S40" s="14"/>
      <c r="T40" s="21"/>
    </row>
    <row r="41" spans="1:20" ht="12">
      <c r="A41" s="14">
        <v>39</v>
      </c>
      <c r="B41" s="36"/>
      <c r="C41" s="36"/>
      <c r="D41" s="6"/>
      <c r="E41" s="6"/>
      <c r="F41" s="6"/>
      <c r="G41" s="6"/>
      <c r="H41" s="6"/>
      <c r="I41" s="6"/>
      <c r="J41" s="6"/>
      <c r="K41" s="6"/>
      <c r="L41" s="6"/>
      <c r="M41" s="6"/>
      <c r="N41" s="2"/>
      <c r="O41" s="6"/>
      <c r="P41" s="21"/>
      <c r="Q41" s="14">
        <f t="shared" si="2"/>
        <v>0</v>
      </c>
      <c r="R41" s="21"/>
      <c r="S41" s="14"/>
      <c r="T41" s="21"/>
    </row>
    <row r="42" spans="1:20" ht="12">
      <c r="A42" s="14">
        <v>40</v>
      </c>
      <c r="B42" s="36"/>
      <c r="C42" s="38"/>
      <c r="D42" s="6"/>
      <c r="E42" s="6"/>
      <c r="F42" s="6"/>
      <c r="G42" s="6"/>
      <c r="H42" s="6"/>
      <c r="I42" s="6"/>
      <c r="J42" s="6"/>
      <c r="K42" s="6"/>
      <c r="L42" s="6"/>
      <c r="M42" s="6"/>
      <c r="N42" s="2"/>
      <c r="O42" s="6"/>
      <c r="P42" s="21"/>
      <c r="Q42" s="14">
        <f t="shared" si="2"/>
        <v>0</v>
      </c>
      <c r="R42" s="21"/>
      <c r="S42" s="14"/>
      <c r="T42" s="21"/>
    </row>
    <row r="43" spans="1:20" ht="12">
      <c r="A43" s="14">
        <v>41</v>
      </c>
      <c r="B43" s="38"/>
      <c r="C43" s="38"/>
      <c r="D43" s="6"/>
      <c r="E43" s="6"/>
      <c r="F43" s="6"/>
      <c r="G43" s="6"/>
      <c r="H43" s="6"/>
      <c r="I43" s="6"/>
      <c r="J43" s="6"/>
      <c r="K43" s="6"/>
      <c r="L43" s="6"/>
      <c r="M43" s="6"/>
      <c r="N43" s="2"/>
      <c r="O43" s="6"/>
      <c r="P43" s="21"/>
      <c r="Q43" s="49">
        <f t="shared" si="2"/>
        <v>0</v>
      </c>
      <c r="R43" s="21"/>
      <c r="S43" s="14"/>
      <c r="T43" s="21"/>
    </row>
    <row r="44" spans="1:20" ht="12">
      <c r="A44" s="14">
        <v>42</v>
      </c>
      <c r="B44" s="38"/>
      <c r="C44" s="23"/>
      <c r="D44" s="6"/>
      <c r="E44" s="6"/>
      <c r="F44" s="6"/>
      <c r="G44" s="6"/>
      <c r="H44" s="6"/>
      <c r="I44" s="6"/>
      <c r="J44" s="6"/>
      <c r="K44" s="6"/>
      <c r="L44" s="6"/>
      <c r="M44" s="6"/>
      <c r="N44" s="34"/>
      <c r="O44" s="6"/>
      <c r="P44" s="21"/>
      <c r="Q44" s="14">
        <f t="shared" si="2"/>
        <v>0</v>
      </c>
      <c r="R44" s="21"/>
      <c r="S44" s="14"/>
      <c r="T44" s="21"/>
    </row>
    <row r="45" spans="1:20" ht="12">
      <c r="A45" s="14">
        <v>43</v>
      </c>
      <c r="B45" s="38"/>
      <c r="C45" s="38"/>
      <c r="D45" s="6"/>
      <c r="E45" s="6"/>
      <c r="F45" s="6"/>
      <c r="G45" s="6"/>
      <c r="H45" s="6"/>
      <c r="I45" s="6"/>
      <c r="J45" s="6"/>
      <c r="K45" s="6"/>
      <c r="L45" s="6"/>
      <c r="M45" s="6"/>
      <c r="N45" s="2"/>
      <c r="O45" s="6"/>
      <c r="P45" s="21"/>
      <c r="Q45" s="14">
        <f t="shared" si="2"/>
        <v>0</v>
      </c>
      <c r="R45" s="21"/>
      <c r="S45" s="14"/>
      <c r="T45" s="21"/>
    </row>
    <row r="46" spans="1:20" ht="12">
      <c r="A46" s="14">
        <v>44</v>
      </c>
      <c r="B46" s="36"/>
      <c r="C46" s="36"/>
      <c r="D46" s="6"/>
      <c r="E46" s="6"/>
      <c r="F46" s="6"/>
      <c r="G46" s="6"/>
      <c r="H46" s="6"/>
      <c r="I46" s="6"/>
      <c r="J46" s="6"/>
      <c r="K46" s="6"/>
      <c r="L46" s="6"/>
      <c r="M46" s="6"/>
      <c r="N46" s="2"/>
      <c r="O46" s="6"/>
      <c r="P46" s="21"/>
      <c r="Q46" s="14">
        <f t="shared" si="2"/>
        <v>0</v>
      </c>
      <c r="R46" s="21"/>
      <c r="S46" s="14"/>
      <c r="T46" s="21"/>
    </row>
    <row r="47" spans="1:20" ht="12">
      <c r="A47" s="14">
        <v>45</v>
      </c>
      <c r="B47" s="38"/>
      <c r="C47" s="23"/>
      <c r="D47" s="6"/>
      <c r="E47" s="6"/>
      <c r="F47" s="6"/>
      <c r="G47" s="6"/>
      <c r="H47" s="6"/>
      <c r="I47" s="6"/>
      <c r="J47" s="6"/>
      <c r="K47" s="6"/>
      <c r="L47" s="6"/>
      <c r="M47" s="6"/>
      <c r="N47" s="2"/>
      <c r="O47" s="6"/>
      <c r="P47" s="21"/>
      <c r="Q47" s="49">
        <f t="shared" si="2"/>
        <v>0</v>
      </c>
      <c r="R47" s="21"/>
      <c r="S47" s="14"/>
      <c r="T47" s="21"/>
    </row>
    <row r="48" spans="1:20" ht="12">
      <c r="A48" s="14">
        <v>46</v>
      </c>
      <c r="B48" s="36"/>
      <c r="C48" s="36"/>
      <c r="D48" s="6"/>
      <c r="E48" s="6"/>
      <c r="F48" s="6"/>
      <c r="G48" s="6"/>
      <c r="H48" s="6"/>
      <c r="I48" s="6"/>
      <c r="J48" s="6"/>
      <c r="K48" s="6"/>
      <c r="L48" s="6"/>
      <c r="M48" s="6"/>
      <c r="N48" s="2"/>
      <c r="O48" s="6"/>
      <c r="P48" s="21"/>
      <c r="Q48" s="14">
        <f t="shared" si="2"/>
        <v>0</v>
      </c>
      <c r="R48" s="21"/>
      <c r="S48" s="14"/>
      <c r="T48" s="21"/>
    </row>
    <row r="49" spans="1:20" ht="12">
      <c r="A49" s="14">
        <v>47</v>
      </c>
      <c r="B49" s="36"/>
      <c r="C49" s="36"/>
      <c r="D49" s="6"/>
      <c r="E49" s="6"/>
      <c r="F49" s="6"/>
      <c r="G49" s="6"/>
      <c r="H49" s="6"/>
      <c r="I49" s="6"/>
      <c r="J49" s="6"/>
      <c r="K49" s="6"/>
      <c r="L49" s="6"/>
      <c r="M49" s="6"/>
      <c r="N49" s="2"/>
      <c r="O49" s="6"/>
      <c r="P49" s="21"/>
      <c r="Q49" s="14">
        <f t="shared" si="2"/>
        <v>0</v>
      </c>
      <c r="R49" s="21"/>
      <c r="S49" s="14"/>
      <c r="T49" s="21"/>
    </row>
    <row r="50" spans="1:21" ht="12">
      <c r="A50" s="14">
        <v>48</v>
      </c>
      <c r="B50" s="15"/>
      <c r="C50" s="15"/>
      <c r="D50" s="6"/>
      <c r="E50" s="6"/>
      <c r="F50" s="6"/>
      <c r="G50" s="6"/>
      <c r="H50" s="6"/>
      <c r="I50" s="6"/>
      <c r="J50" s="6"/>
      <c r="K50" s="6"/>
      <c r="L50" s="6"/>
      <c r="M50" s="6"/>
      <c r="N50" s="2"/>
      <c r="O50" s="6"/>
      <c r="P50" s="21"/>
      <c r="Q50" s="14">
        <f t="shared" si="2"/>
        <v>0</v>
      </c>
      <c r="R50" s="21"/>
      <c r="S50" s="14"/>
      <c r="T50" s="21"/>
      <c r="U50" s="48"/>
    </row>
    <row r="51" spans="1:20" ht="12">
      <c r="A51" s="14">
        <v>49</v>
      </c>
      <c r="B51" s="23"/>
      <c r="C51" s="23"/>
      <c r="D51" s="6"/>
      <c r="E51" s="6"/>
      <c r="F51" s="6"/>
      <c r="G51" s="6"/>
      <c r="H51" s="6"/>
      <c r="I51" s="6"/>
      <c r="J51" s="6"/>
      <c r="K51" s="6"/>
      <c r="L51" s="6"/>
      <c r="M51" s="6"/>
      <c r="N51" s="34"/>
      <c r="O51" s="6"/>
      <c r="P51" s="21"/>
      <c r="Q51" s="49">
        <f t="shared" si="2"/>
        <v>0</v>
      </c>
      <c r="R51" s="21"/>
      <c r="S51" s="14"/>
      <c r="T51" s="21"/>
    </row>
    <row r="52" spans="1:20" ht="12">
      <c r="A52" s="14">
        <v>50</v>
      </c>
      <c r="B52" s="36"/>
      <c r="C52" s="15"/>
      <c r="D52" s="6"/>
      <c r="E52" s="6"/>
      <c r="F52" s="6"/>
      <c r="G52" s="6"/>
      <c r="H52" s="6"/>
      <c r="I52" s="6"/>
      <c r="J52" s="6"/>
      <c r="K52" s="6"/>
      <c r="L52" s="6"/>
      <c r="M52" s="6"/>
      <c r="N52" s="34"/>
      <c r="O52" s="6"/>
      <c r="P52" s="21"/>
      <c r="Q52" s="14">
        <f t="shared" si="2"/>
        <v>0</v>
      </c>
      <c r="R52" s="21"/>
      <c r="S52" s="14"/>
      <c r="T52" s="21"/>
    </row>
    <row r="55" spans="1:2" ht="12">
      <c r="A55" s="34" t="s">
        <v>0</v>
      </c>
      <c r="B55" s="50" t="s">
        <v>143</v>
      </c>
    </row>
    <row r="56" spans="1:25" ht="12">
      <c r="A56" s="34" t="s">
        <v>99</v>
      </c>
      <c r="B56" s="52" t="s">
        <v>144</v>
      </c>
      <c r="C56" s="2"/>
      <c r="R56" s="5"/>
      <c r="S56" s="5"/>
      <c r="T56" s="5"/>
      <c r="W56"/>
      <c r="X56"/>
      <c r="Y56"/>
    </row>
    <row r="57" spans="1:25" ht="12">
      <c r="A57" s="34" t="s">
        <v>64</v>
      </c>
      <c r="B57" s="52" t="s">
        <v>145</v>
      </c>
      <c r="C57" s="2"/>
      <c r="R57" s="5"/>
      <c r="S57" s="5"/>
      <c r="T57" s="5"/>
      <c r="W57"/>
      <c r="X57"/>
      <c r="Y57"/>
    </row>
    <row r="58" spans="1:3" ht="12">
      <c r="A58" s="34" t="s">
        <v>32</v>
      </c>
      <c r="B58" s="52" t="s">
        <v>146</v>
      </c>
      <c r="C58" s="2"/>
    </row>
    <row r="59" spans="1:2" ht="12">
      <c r="A59" s="34" t="s">
        <v>147</v>
      </c>
      <c r="B59" s="50" t="s">
        <v>148</v>
      </c>
    </row>
    <row r="60" spans="1:2" ht="12">
      <c r="A60" s="34" t="s">
        <v>150</v>
      </c>
      <c r="B60" s="50" t="s">
        <v>149</v>
      </c>
    </row>
    <row r="61" spans="1:2" ht="12">
      <c r="A61" s="34" t="s">
        <v>138</v>
      </c>
      <c r="B61" s="50" t="s">
        <v>151</v>
      </c>
    </row>
    <row r="176" spans="2:3" ht="12">
      <c r="B176" s="23" t="s">
        <v>38</v>
      </c>
      <c r="C176" s="23" t="s">
        <v>32</v>
      </c>
    </row>
    <row r="177" spans="2:3" ht="12">
      <c r="B177" s="23" t="s">
        <v>122</v>
      </c>
      <c r="C177" s="23" t="s">
        <v>32</v>
      </c>
    </row>
    <row r="178" spans="2:3" ht="12">
      <c r="B178" s="23" t="s">
        <v>89</v>
      </c>
      <c r="C178" s="23" t="s">
        <v>90</v>
      </c>
    </row>
    <row r="179" spans="2:3" ht="12">
      <c r="B179" s="23" t="s">
        <v>60</v>
      </c>
      <c r="C179" s="23" t="s">
        <v>61</v>
      </c>
    </row>
    <row r="180" spans="2:3" ht="12">
      <c r="B180" s="23" t="s">
        <v>120</v>
      </c>
      <c r="C180" s="23" t="s">
        <v>113</v>
      </c>
    </row>
    <row r="181" spans="2:3" ht="12">
      <c r="B181" s="23" t="s">
        <v>87</v>
      </c>
      <c r="C181" s="23" t="s">
        <v>21</v>
      </c>
    </row>
    <row r="182" spans="2:3" ht="12">
      <c r="B182" s="6" t="s">
        <v>94</v>
      </c>
      <c r="C182" s="23" t="s">
        <v>98</v>
      </c>
    </row>
    <row r="183" spans="2:3" ht="12">
      <c r="B183" s="15" t="s">
        <v>112</v>
      </c>
      <c r="C183" s="15" t="s">
        <v>64</v>
      </c>
    </row>
    <row r="184" spans="2:3" ht="12">
      <c r="B184" s="47" t="s">
        <v>132</v>
      </c>
      <c r="C184" s="23" t="s">
        <v>30</v>
      </c>
    </row>
    <row r="185" spans="2:3" ht="12">
      <c r="B185" s="23" t="s">
        <v>96</v>
      </c>
      <c r="C185" s="23" t="s">
        <v>0</v>
      </c>
    </row>
    <row r="186" spans="2:3" ht="12">
      <c r="B186" s="23" t="s">
        <v>110</v>
      </c>
      <c r="C186" s="35" t="s">
        <v>111</v>
      </c>
    </row>
    <row r="187" spans="2:3" ht="12">
      <c r="B187" s="15" t="s">
        <v>105</v>
      </c>
      <c r="C187" s="15" t="s">
        <v>64</v>
      </c>
    </row>
    <row r="188" spans="2:3" ht="12">
      <c r="B188" s="23" t="s">
        <v>116</v>
      </c>
      <c r="C188" s="15" t="s">
        <v>64</v>
      </c>
    </row>
    <row r="189" spans="2:3" ht="12">
      <c r="B189" s="15" t="s">
        <v>84</v>
      </c>
      <c r="C189" s="15" t="s">
        <v>37</v>
      </c>
    </row>
    <row r="190" spans="2:3" ht="12">
      <c r="B190" s="15" t="s">
        <v>35</v>
      </c>
      <c r="C190" s="15" t="s">
        <v>36</v>
      </c>
    </row>
    <row r="191" spans="2:3" ht="12">
      <c r="B191" s="43" t="s">
        <v>131</v>
      </c>
      <c r="C191" s="45" t="s">
        <v>59</v>
      </c>
    </row>
    <row r="192" spans="2:3" ht="12">
      <c r="B192" s="23" t="s">
        <v>102</v>
      </c>
      <c r="C192" s="23" t="s">
        <v>108</v>
      </c>
    </row>
    <row r="193" spans="2:3" ht="12">
      <c r="B193" s="23" t="s">
        <v>141</v>
      </c>
      <c r="C193" s="23" t="s">
        <v>142</v>
      </c>
    </row>
    <row r="194" spans="2:3" ht="12">
      <c r="B194" s="43" t="s">
        <v>130</v>
      </c>
      <c r="C194" s="45" t="s">
        <v>59</v>
      </c>
    </row>
    <row r="195" spans="2:3" ht="12">
      <c r="B195" s="23" t="s">
        <v>50</v>
      </c>
      <c r="C195" s="23" t="s">
        <v>51</v>
      </c>
    </row>
    <row r="196" spans="2:3" ht="12">
      <c r="B196" s="44" t="s">
        <v>106</v>
      </c>
      <c r="C196" s="46" t="s">
        <v>37</v>
      </c>
    </row>
    <row r="197" spans="2:3" ht="12">
      <c r="B197" s="47" t="s">
        <v>103</v>
      </c>
      <c r="C197" s="23" t="s">
        <v>104</v>
      </c>
    </row>
    <row r="198" spans="2:3" ht="12">
      <c r="B198" s="23" t="s">
        <v>126</v>
      </c>
      <c r="C198" s="23" t="s">
        <v>21</v>
      </c>
    </row>
    <row r="199" spans="2:3" ht="12">
      <c r="B199" s="23" t="s">
        <v>127</v>
      </c>
      <c r="C199" s="23" t="s">
        <v>21</v>
      </c>
    </row>
    <row r="200" spans="2:3" ht="12">
      <c r="B200" s="15" t="s">
        <v>22</v>
      </c>
      <c r="C200" s="15" t="s">
        <v>23</v>
      </c>
    </row>
    <row r="201" spans="2:3" ht="12">
      <c r="B201" s="15" t="s">
        <v>79</v>
      </c>
      <c r="C201" s="15" t="s">
        <v>37</v>
      </c>
    </row>
    <row r="202" spans="2:3" ht="12">
      <c r="B202" s="15" t="s">
        <v>52</v>
      </c>
      <c r="C202" s="15" t="s">
        <v>53</v>
      </c>
    </row>
    <row r="203" spans="2:3" ht="12">
      <c r="B203" s="15" t="s">
        <v>33</v>
      </c>
      <c r="C203" s="15" t="s">
        <v>34</v>
      </c>
    </row>
    <row r="204" spans="2:3" ht="12">
      <c r="B204" s="15" t="s">
        <v>24</v>
      </c>
      <c r="C204" s="15" t="s">
        <v>0</v>
      </c>
    </row>
    <row r="205" spans="2:3" ht="12">
      <c r="B205" s="23" t="s">
        <v>100</v>
      </c>
      <c r="C205" s="23" t="s">
        <v>101</v>
      </c>
    </row>
    <row r="206" spans="2:3" ht="12">
      <c r="B206" s="15" t="s">
        <v>88</v>
      </c>
      <c r="C206" s="15" t="s">
        <v>63</v>
      </c>
    </row>
    <row r="207" spans="2:3" ht="12">
      <c r="B207" s="23" t="s">
        <v>58</v>
      </c>
      <c r="C207" s="23" t="s">
        <v>59</v>
      </c>
    </row>
    <row r="208" spans="2:3" ht="12">
      <c r="B208" s="15" t="s">
        <v>25</v>
      </c>
      <c r="C208" s="15" t="s">
        <v>26</v>
      </c>
    </row>
    <row r="209" spans="2:3" ht="12">
      <c r="B209" s="15" t="s">
        <v>39</v>
      </c>
      <c r="C209" s="15" t="s">
        <v>40</v>
      </c>
    </row>
    <row r="210" spans="2:3" ht="12">
      <c r="B210" s="15" t="s">
        <v>56</v>
      </c>
      <c r="C210" s="15" t="s">
        <v>40</v>
      </c>
    </row>
    <row r="211" spans="2:3" ht="12">
      <c r="B211" s="15" t="s">
        <v>27</v>
      </c>
      <c r="C211" s="15" t="s">
        <v>28</v>
      </c>
    </row>
    <row r="212" spans="2:3" ht="12">
      <c r="B212" s="23" t="s">
        <v>54</v>
      </c>
      <c r="C212" s="23" t="s">
        <v>0</v>
      </c>
    </row>
    <row r="213" spans="2:3" ht="12">
      <c r="B213" s="6" t="s">
        <v>31</v>
      </c>
      <c r="C213" s="15" t="s">
        <v>32</v>
      </c>
    </row>
    <row r="214" spans="2:3" ht="12">
      <c r="B214" s="23" t="s">
        <v>118</v>
      </c>
      <c r="C214" s="15" t="s">
        <v>26</v>
      </c>
    </row>
    <row r="215" spans="2:3" ht="12">
      <c r="B215" s="43" t="s">
        <v>133</v>
      </c>
      <c r="C215" s="45" t="s">
        <v>26</v>
      </c>
    </row>
    <row r="216" spans="2:3" ht="12">
      <c r="B216" s="6" t="s">
        <v>82</v>
      </c>
      <c r="C216" s="6" t="s">
        <v>30</v>
      </c>
    </row>
    <row r="217" spans="2:3" ht="12">
      <c r="B217" s="23" t="s">
        <v>45</v>
      </c>
      <c r="C217" s="23" t="s">
        <v>32</v>
      </c>
    </row>
    <row r="218" spans="2:3" ht="12">
      <c r="B218" s="39" t="s">
        <v>43</v>
      </c>
      <c r="C218" s="39" t="s">
        <v>21</v>
      </c>
    </row>
    <row r="219" spans="2:3" ht="12">
      <c r="B219" s="36" t="s">
        <v>121</v>
      </c>
      <c r="C219" s="36" t="s">
        <v>109</v>
      </c>
    </row>
    <row r="220" spans="2:3" ht="12">
      <c r="B220" s="36" t="s">
        <v>92</v>
      </c>
      <c r="C220" s="36" t="s">
        <v>93</v>
      </c>
    </row>
    <row r="221" spans="2:3" ht="12">
      <c r="B221" s="36" t="s">
        <v>62</v>
      </c>
      <c r="C221" s="51" t="s">
        <v>63</v>
      </c>
    </row>
    <row r="222" spans="2:3" ht="12">
      <c r="B222" s="38" t="s">
        <v>47</v>
      </c>
      <c r="C222" s="38" t="s">
        <v>48</v>
      </c>
    </row>
    <row r="223" spans="2:3" ht="12">
      <c r="B223" s="36" t="s">
        <v>81</v>
      </c>
      <c r="C223" s="36" t="s">
        <v>44</v>
      </c>
    </row>
    <row r="224" spans="2:3" ht="12">
      <c r="B224" s="23" t="s">
        <v>20</v>
      </c>
      <c r="C224" s="23" t="s">
        <v>21</v>
      </c>
    </row>
    <row r="225" spans="2:3" ht="12">
      <c r="B225" s="23" t="s">
        <v>119</v>
      </c>
      <c r="C225" s="15" t="s">
        <v>114</v>
      </c>
    </row>
    <row r="226" spans="2:3" ht="12">
      <c r="B226" s="15" t="s">
        <v>77</v>
      </c>
      <c r="C226" s="15" t="s">
        <v>80</v>
      </c>
    </row>
    <row r="227" spans="2:3" ht="12">
      <c r="B227" s="23" t="s">
        <v>125</v>
      </c>
      <c r="C227" s="23" t="s">
        <v>128</v>
      </c>
    </row>
    <row r="228" spans="2:3" ht="12">
      <c r="B228" s="15" t="s">
        <v>91</v>
      </c>
      <c r="C228" s="15" t="s">
        <v>21</v>
      </c>
    </row>
    <row r="229" spans="2:3" ht="12">
      <c r="B229" s="47" t="s">
        <v>107</v>
      </c>
      <c r="C229" s="23" t="s">
        <v>0</v>
      </c>
    </row>
    <row r="230" spans="2:3" ht="12">
      <c r="B230" s="15" t="s">
        <v>95</v>
      </c>
      <c r="C230" s="15" t="s">
        <v>0</v>
      </c>
    </row>
    <row r="231" spans="2:3" ht="12">
      <c r="B231" s="43" t="s">
        <v>139</v>
      </c>
      <c r="C231" s="45" t="s">
        <v>26</v>
      </c>
    </row>
    <row r="232" spans="2:3" ht="12">
      <c r="B232" s="15" t="s">
        <v>46</v>
      </c>
      <c r="C232" s="15" t="s">
        <v>0</v>
      </c>
    </row>
    <row r="233" spans="2:3" ht="12">
      <c r="B233" s="23" t="s">
        <v>55</v>
      </c>
      <c r="C233" s="35" t="s">
        <v>40</v>
      </c>
    </row>
    <row r="234" spans="2:3" ht="12">
      <c r="B234" s="23" t="s">
        <v>124</v>
      </c>
      <c r="C234" s="23" t="s">
        <v>32</v>
      </c>
    </row>
    <row r="235" spans="2:3" ht="12">
      <c r="B235" s="23" t="s">
        <v>85</v>
      </c>
      <c r="C235" s="23" t="s">
        <v>86</v>
      </c>
    </row>
    <row r="236" spans="2:3" ht="12">
      <c r="B236" s="15" t="s">
        <v>78</v>
      </c>
      <c r="C236" s="15" t="s">
        <v>32</v>
      </c>
    </row>
    <row r="237" spans="2:3" ht="12">
      <c r="B237" s="23" t="s">
        <v>134</v>
      </c>
      <c r="C237" s="6" t="s">
        <v>135</v>
      </c>
    </row>
    <row r="238" spans="2:3" ht="12">
      <c r="B238" s="23" t="s">
        <v>140</v>
      </c>
      <c r="C238" s="6" t="s">
        <v>135</v>
      </c>
    </row>
    <row r="239" spans="2:3" ht="12">
      <c r="B239" s="23" t="s">
        <v>123</v>
      </c>
      <c r="C239" s="15" t="s">
        <v>32</v>
      </c>
    </row>
    <row r="240" spans="2:3" ht="12">
      <c r="B240" s="18" t="s">
        <v>57</v>
      </c>
      <c r="C240" s="18" t="s">
        <v>40</v>
      </c>
    </row>
    <row r="241" spans="2:3" ht="12">
      <c r="B241" s="15" t="s">
        <v>117</v>
      </c>
      <c r="C241" s="15" t="s">
        <v>115</v>
      </c>
    </row>
    <row r="242" spans="2:3" ht="12">
      <c r="B242" s="15" t="s">
        <v>137</v>
      </c>
      <c r="C242" s="15" t="s">
        <v>0</v>
      </c>
    </row>
    <row r="243" spans="2:3" ht="12">
      <c r="B243" s="15" t="s">
        <v>29</v>
      </c>
      <c r="C243" s="20" t="s">
        <v>30</v>
      </c>
    </row>
    <row r="244" spans="2:3" ht="12">
      <c r="B244" s="23" t="s">
        <v>49</v>
      </c>
      <c r="C244" s="35" t="s">
        <v>40</v>
      </c>
    </row>
    <row r="245" spans="2:3" ht="12">
      <c r="B245" s="15" t="s">
        <v>97</v>
      </c>
      <c r="C245" s="20" t="s">
        <v>0</v>
      </c>
    </row>
    <row r="246" spans="2:3" ht="12">
      <c r="B246" s="15" t="s">
        <v>83</v>
      </c>
      <c r="C246" s="20" t="s">
        <v>40</v>
      </c>
    </row>
    <row r="247" spans="2:3" ht="12">
      <c r="B247" s="36" t="s">
        <v>136</v>
      </c>
      <c r="C247" s="36" t="s">
        <v>0</v>
      </c>
    </row>
    <row r="248" spans="2:3" ht="12">
      <c r="B248" s="6" t="s">
        <v>41</v>
      </c>
      <c r="C248" s="6" t="s">
        <v>42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W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138</v>
      </c>
      <c r="C1" s="23" t="s">
        <v>173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.75" customHeight="1">
      <c r="A3" s="14">
        <v>1</v>
      </c>
      <c r="B3" s="54" t="s">
        <v>27</v>
      </c>
      <c r="C3" s="54" t="s">
        <v>28</v>
      </c>
      <c r="D3" s="54">
        <v>4</v>
      </c>
      <c r="E3" s="54" t="s">
        <v>189</v>
      </c>
      <c r="F3" s="54">
        <v>4</v>
      </c>
      <c r="G3" s="54" t="s">
        <v>190</v>
      </c>
      <c r="H3" s="54">
        <v>3</v>
      </c>
      <c r="I3" s="54">
        <v>670</v>
      </c>
      <c r="J3" s="54">
        <v>4</v>
      </c>
      <c r="K3" s="54">
        <v>655</v>
      </c>
      <c r="L3" s="54">
        <v>2</v>
      </c>
      <c r="M3" s="54">
        <v>484</v>
      </c>
      <c r="N3" s="54">
        <v>4</v>
      </c>
      <c r="O3" s="54">
        <v>976</v>
      </c>
      <c r="P3" s="54">
        <f>SUM(D3+F3+H3+J3+L3+N3)</f>
        <v>21</v>
      </c>
      <c r="Q3" s="65">
        <v>4015</v>
      </c>
      <c r="R3" s="33"/>
      <c r="S3" s="6">
        <f>SUM(W3)</f>
        <v>60</v>
      </c>
      <c r="U3" s="16">
        <v>20</v>
      </c>
      <c r="V3" s="16">
        <v>3</v>
      </c>
      <c r="W3" s="17">
        <f aca="true" t="shared" si="0" ref="W3:W17">SUM(U3*V3)</f>
        <v>60</v>
      </c>
    </row>
    <row r="4" spans="1:23" ht="12.75" customHeight="1">
      <c r="A4" s="14">
        <v>2</v>
      </c>
      <c r="B4" s="54" t="s">
        <v>191</v>
      </c>
      <c r="C4" s="54" t="s">
        <v>32</v>
      </c>
      <c r="D4" s="54">
        <v>4</v>
      </c>
      <c r="E4" s="54" t="s">
        <v>192</v>
      </c>
      <c r="F4" s="54">
        <v>2</v>
      </c>
      <c r="G4" s="54" t="s">
        <v>193</v>
      </c>
      <c r="H4" s="54">
        <v>4</v>
      </c>
      <c r="I4" s="54">
        <v>682</v>
      </c>
      <c r="J4" s="54">
        <v>3</v>
      </c>
      <c r="K4" s="54">
        <v>577</v>
      </c>
      <c r="L4" s="54">
        <v>4</v>
      </c>
      <c r="M4" s="54">
        <v>690</v>
      </c>
      <c r="N4" s="54">
        <v>4</v>
      </c>
      <c r="O4" s="54">
        <v>578</v>
      </c>
      <c r="P4" s="54">
        <f aca="true" t="shared" si="1" ref="P4:P22">SUM(D4+F4+H4+J4+L4+N4)</f>
        <v>21</v>
      </c>
      <c r="Q4" s="65">
        <v>3524</v>
      </c>
      <c r="R4" s="33"/>
      <c r="S4" s="6">
        <f aca="true" t="shared" si="2" ref="S4:S17">SUM(W4)</f>
        <v>54</v>
      </c>
      <c r="U4" s="16">
        <v>20</v>
      </c>
      <c r="V4" s="16">
        <v>2.7</v>
      </c>
      <c r="W4" s="17">
        <f t="shared" si="0"/>
        <v>54</v>
      </c>
    </row>
    <row r="5" spans="1:23" ht="12.75" customHeight="1">
      <c r="A5" s="14">
        <v>3</v>
      </c>
      <c r="B5" s="54" t="s">
        <v>105</v>
      </c>
      <c r="C5" s="54" t="s">
        <v>64</v>
      </c>
      <c r="D5" s="54">
        <v>3</v>
      </c>
      <c r="E5" s="54" t="s">
        <v>194</v>
      </c>
      <c r="F5" s="54">
        <v>4</v>
      </c>
      <c r="G5" s="54" t="s">
        <v>195</v>
      </c>
      <c r="H5" s="54">
        <v>3</v>
      </c>
      <c r="I5" s="54">
        <v>400</v>
      </c>
      <c r="J5" s="54">
        <v>2</v>
      </c>
      <c r="K5" s="54">
        <v>426</v>
      </c>
      <c r="L5" s="54">
        <v>3</v>
      </c>
      <c r="M5" s="54">
        <v>599</v>
      </c>
      <c r="N5" s="54">
        <v>3</v>
      </c>
      <c r="O5" s="54">
        <v>569</v>
      </c>
      <c r="P5" s="54">
        <f t="shared" si="1"/>
        <v>18</v>
      </c>
      <c r="Q5" s="65">
        <v>3152</v>
      </c>
      <c r="R5" s="33"/>
      <c r="S5" s="6">
        <f t="shared" si="2"/>
        <v>48</v>
      </c>
      <c r="U5" s="16">
        <v>20</v>
      </c>
      <c r="V5" s="19">
        <v>2.4</v>
      </c>
      <c r="W5" s="17">
        <f t="shared" si="0"/>
        <v>48</v>
      </c>
    </row>
    <row r="6" spans="1:23" ht="12.75" customHeight="1">
      <c r="A6" s="14">
        <v>4</v>
      </c>
      <c r="B6" s="54" t="s">
        <v>118</v>
      </c>
      <c r="C6" s="54" t="s">
        <v>138</v>
      </c>
      <c r="D6" s="54">
        <v>2</v>
      </c>
      <c r="E6" s="54" t="s">
        <v>196</v>
      </c>
      <c r="F6" s="54">
        <v>4</v>
      </c>
      <c r="G6" s="54" t="s">
        <v>197</v>
      </c>
      <c r="H6" s="54">
        <v>4</v>
      </c>
      <c r="I6" s="54">
        <v>891</v>
      </c>
      <c r="J6" s="54">
        <v>4</v>
      </c>
      <c r="K6" s="54">
        <v>718</v>
      </c>
      <c r="L6" s="54">
        <v>2</v>
      </c>
      <c r="M6" s="54">
        <v>425</v>
      </c>
      <c r="N6" s="54">
        <v>1</v>
      </c>
      <c r="O6" s="54">
        <v>235</v>
      </c>
      <c r="P6" s="54">
        <f t="shared" si="1"/>
        <v>17</v>
      </c>
      <c r="Q6" s="65">
        <v>3451</v>
      </c>
      <c r="R6" s="33"/>
      <c r="S6" s="6">
        <f t="shared" si="2"/>
        <v>44</v>
      </c>
      <c r="U6" s="16">
        <v>20</v>
      </c>
      <c r="V6" s="16">
        <v>2.2</v>
      </c>
      <c r="W6" s="17">
        <f t="shared" si="0"/>
        <v>44</v>
      </c>
    </row>
    <row r="7" spans="1:23" ht="12.75" customHeight="1">
      <c r="A7" s="14">
        <v>5</v>
      </c>
      <c r="B7" s="54" t="s">
        <v>92</v>
      </c>
      <c r="C7" s="15" t="s">
        <v>93</v>
      </c>
      <c r="D7" s="54">
        <v>1</v>
      </c>
      <c r="E7" s="54" t="s">
        <v>198</v>
      </c>
      <c r="F7" s="54">
        <v>3</v>
      </c>
      <c r="G7" s="54" t="s">
        <v>199</v>
      </c>
      <c r="H7" s="54">
        <v>4</v>
      </c>
      <c r="I7" s="54">
        <v>540</v>
      </c>
      <c r="J7" s="54">
        <v>4</v>
      </c>
      <c r="K7" s="54">
        <v>759</v>
      </c>
      <c r="L7" s="54">
        <v>1</v>
      </c>
      <c r="M7" s="54">
        <v>357</v>
      </c>
      <c r="N7" s="54">
        <v>4</v>
      </c>
      <c r="O7" s="54">
        <v>705</v>
      </c>
      <c r="P7" s="54">
        <f t="shared" si="1"/>
        <v>17</v>
      </c>
      <c r="Q7" s="65">
        <v>3312</v>
      </c>
      <c r="R7" s="33"/>
      <c r="S7" s="6">
        <f t="shared" si="2"/>
        <v>40</v>
      </c>
      <c r="U7" s="16">
        <v>20</v>
      </c>
      <c r="V7" s="16">
        <v>2</v>
      </c>
      <c r="W7" s="17">
        <f t="shared" si="0"/>
        <v>40</v>
      </c>
    </row>
    <row r="8" spans="1:23" ht="12.75" customHeight="1">
      <c r="A8" s="14">
        <v>6</v>
      </c>
      <c r="B8" s="54" t="s">
        <v>29</v>
      </c>
      <c r="C8" s="54" t="s">
        <v>30</v>
      </c>
      <c r="D8" s="54">
        <v>4</v>
      </c>
      <c r="E8" s="54" t="s">
        <v>200</v>
      </c>
      <c r="F8" s="54">
        <v>3</v>
      </c>
      <c r="G8" s="54" t="s">
        <v>201</v>
      </c>
      <c r="H8" s="54">
        <v>2</v>
      </c>
      <c r="I8" s="54">
        <v>502</v>
      </c>
      <c r="J8" s="54">
        <v>2</v>
      </c>
      <c r="K8" s="54">
        <v>308</v>
      </c>
      <c r="L8" s="54">
        <v>4</v>
      </c>
      <c r="M8" s="54">
        <v>750</v>
      </c>
      <c r="N8" s="54">
        <v>2</v>
      </c>
      <c r="O8" s="54">
        <v>493</v>
      </c>
      <c r="P8" s="54">
        <f t="shared" si="1"/>
        <v>17</v>
      </c>
      <c r="Q8" s="65">
        <v>3223</v>
      </c>
      <c r="R8" s="33"/>
      <c r="S8" s="6">
        <f t="shared" si="2"/>
        <v>38</v>
      </c>
      <c r="U8" s="16">
        <v>20</v>
      </c>
      <c r="V8" s="16">
        <v>1.9</v>
      </c>
      <c r="W8" s="17">
        <f t="shared" si="0"/>
        <v>38</v>
      </c>
    </row>
    <row r="9" spans="1:23" ht="12.75" customHeight="1">
      <c r="A9" s="14">
        <v>7</v>
      </c>
      <c r="B9" s="54" t="s">
        <v>202</v>
      </c>
      <c r="C9" s="54" t="s">
        <v>233</v>
      </c>
      <c r="D9" s="54">
        <v>3</v>
      </c>
      <c r="E9" s="54" t="s">
        <v>203</v>
      </c>
      <c r="F9" s="54">
        <v>2</v>
      </c>
      <c r="G9" s="54" t="s">
        <v>204</v>
      </c>
      <c r="H9" s="54">
        <v>6</v>
      </c>
      <c r="I9" s="54">
        <v>524</v>
      </c>
      <c r="J9" s="54">
        <v>1</v>
      </c>
      <c r="K9" s="54">
        <v>371</v>
      </c>
      <c r="L9" s="54">
        <v>3</v>
      </c>
      <c r="M9" s="54">
        <v>634</v>
      </c>
      <c r="N9" s="54">
        <v>2</v>
      </c>
      <c r="O9" s="54">
        <v>491</v>
      </c>
      <c r="P9" s="54">
        <f t="shared" si="1"/>
        <v>17</v>
      </c>
      <c r="Q9" s="55">
        <v>2963</v>
      </c>
      <c r="R9" s="33"/>
      <c r="S9" s="6">
        <f t="shared" si="2"/>
        <v>36</v>
      </c>
      <c r="U9" s="16">
        <v>20</v>
      </c>
      <c r="V9" s="16">
        <v>1.8</v>
      </c>
      <c r="W9" s="17">
        <f t="shared" si="0"/>
        <v>36</v>
      </c>
    </row>
    <row r="10" spans="1:23" ht="12.75" customHeight="1">
      <c r="A10" s="14">
        <v>8</v>
      </c>
      <c r="B10" s="54" t="s">
        <v>159</v>
      </c>
      <c r="C10" s="54" t="s">
        <v>160</v>
      </c>
      <c r="D10" s="54">
        <v>1</v>
      </c>
      <c r="E10" s="54" t="s">
        <v>205</v>
      </c>
      <c r="F10" s="54">
        <v>1</v>
      </c>
      <c r="G10" s="54" t="s">
        <v>206</v>
      </c>
      <c r="H10" s="54">
        <v>4</v>
      </c>
      <c r="I10" s="54">
        <v>658</v>
      </c>
      <c r="J10" s="54">
        <v>3</v>
      </c>
      <c r="K10" s="54">
        <v>502</v>
      </c>
      <c r="L10" s="54">
        <v>4</v>
      </c>
      <c r="M10" s="54">
        <v>693</v>
      </c>
      <c r="N10" s="54">
        <v>3</v>
      </c>
      <c r="O10" s="54">
        <v>496</v>
      </c>
      <c r="P10" s="54">
        <f t="shared" si="1"/>
        <v>16</v>
      </c>
      <c r="Q10" s="65">
        <v>3280</v>
      </c>
      <c r="R10" s="33"/>
      <c r="S10" s="6">
        <f t="shared" si="2"/>
        <v>34</v>
      </c>
      <c r="U10" s="16">
        <v>20</v>
      </c>
      <c r="V10" s="16">
        <v>1.7000000000000002</v>
      </c>
      <c r="W10" s="17">
        <f t="shared" si="0"/>
        <v>34</v>
      </c>
    </row>
    <row r="11" spans="1:23" ht="12.75" customHeight="1">
      <c r="A11" s="14">
        <v>9</v>
      </c>
      <c r="B11" s="54" t="s">
        <v>39</v>
      </c>
      <c r="C11" s="54" t="s">
        <v>40</v>
      </c>
      <c r="D11" s="54">
        <v>1</v>
      </c>
      <c r="E11" s="54" t="s">
        <v>207</v>
      </c>
      <c r="F11" s="54">
        <v>2</v>
      </c>
      <c r="G11" s="54" t="s">
        <v>208</v>
      </c>
      <c r="H11" s="54">
        <v>4</v>
      </c>
      <c r="I11" s="54">
        <v>707</v>
      </c>
      <c r="J11" s="54">
        <v>4</v>
      </c>
      <c r="K11" s="54">
        <v>852</v>
      </c>
      <c r="L11" s="54">
        <v>2</v>
      </c>
      <c r="M11" s="54">
        <v>387</v>
      </c>
      <c r="N11" s="54">
        <v>2</v>
      </c>
      <c r="O11" s="54">
        <v>376</v>
      </c>
      <c r="P11" s="54">
        <f t="shared" si="1"/>
        <v>15</v>
      </c>
      <c r="Q11" s="65">
        <v>3165</v>
      </c>
      <c r="R11" s="33"/>
      <c r="S11" s="6">
        <f t="shared" si="2"/>
        <v>32</v>
      </c>
      <c r="U11" s="16">
        <v>20</v>
      </c>
      <c r="V11" s="16">
        <v>1.6</v>
      </c>
      <c r="W11" s="17">
        <f t="shared" si="0"/>
        <v>32</v>
      </c>
    </row>
    <row r="12" spans="1:23" ht="12.75" customHeight="1">
      <c r="A12" s="14">
        <v>10</v>
      </c>
      <c r="B12" s="54" t="s">
        <v>122</v>
      </c>
      <c r="C12" s="54" t="s">
        <v>32</v>
      </c>
      <c r="D12" s="54">
        <v>3</v>
      </c>
      <c r="E12" s="54" t="s">
        <v>209</v>
      </c>
      <c r="F12" s="54">
        <v>4</v>
      </c>
      <c r="G12" s="54" t="s">
        <v>210</v>
      </c>
      <c r="H12" s="54">
        <v>1</v>
      </c>
      <c r="I12" s="54">
        <v>436</v>
      </c>
      <c r="J12" s="54">
        <v>2</v>
      </c>
      <c r="K12" s="54">
        <v>371</v>
      </c>
      <c r="L12" s="54">
        <v>3</v>
      </c>
      <c r="M12" s="54">
        <v>608</v>
      </c>
      <c r="N12" s="54">
        <v>2</v>
      </c>
      <c r="O12" s="54">
        <v>373</v>
      </c>
      <c r="P12" s="54">
        <f t="shared" si="1"/>
        <v>15</v>
      </c>
      <c r="Q12" s="65">
        <v>3026</v>
      </c>
      <c r="R12" s="33"/>
      <c r="S12" s="6">
        <f t="shared" si="2"/>
        <v>30</v>
      </c>
      <c r="U12" s="16">
        <v>20</v>
      </c>
      <c r="V12" s="16">
        <v>1.5</v>
      </c>
      <c r="W12" s="17">
        <f t="shared" si="0"/>
        <v>30</v>
      </c>
    </row>
    <row r="13" spans="1:23" ht="12.75" customHeight="1">
      <c r="A13" s="14">
        <v>11</v>
      </c>
      <c r="B13" s="54" t="s">
        <v>123</v>
      </c>
      <c r="C13" s="54" t="s">
        <v>32</v>
      </c>
      <c r="D13" s="54">
        <v>4</v>
      </c>
      <c r="E13" s="54" t="s">
        <v>211</v>
      </c>
      <c r="F13" s="54">
        <v>3</v>
      </c>
      <c r="G13" s="54" t="s">
        <v>212</v>
      </c>
      <c r="H13" s="54">
        <v>3</v>
      </c>
      <c r="I13" s="54">
        <v>604</v>
      </c>
      <c r="J13" s="54">
        <v>1.5</v>
      </c>
      <c r="K13" s="54">
        <v>339</v>
      </c>
      <c r="L13" s="54">
        <v>1</v>
      </c>
      <c r="M13" s="54">
        <v>324</v>
      </c>
      <c r="N13" s="54">
        <v>2</v>
      </c>
      <c r="O13" s="54">
        <v>416</v>
      </c>
      <c r="P13" s="54">
        <f t="shared" si="1"/>
        <v>14.5</v>
      </c>
      <c r="Q13" s="55">
        <v>2758</v>
      </c>
      <c r="R13" s="33"/>
      <c r="S13" s="6">
        <f t="shared" si="2"/>
        <v>28</v>
      </c>
      <c r="U13" s="16">
        <v>20</v>
      </c>
      <c r="V13" s="16">
        <v>1.4</v>
      </c>
      <c r="W13" s="17">
        <f t="shared" si="0"/>
        <v>28</v>
      </c>
    </row>
    <row r="14" spans="1:23" ht="12.75" customHeight="1">
      <c r="A14" s="14">
        <v>12</v>
      </c>
      <c r="B14" s="54" t="s">
        <v>25</v>
      </c>
      <c r="C14" s="54" t="s">
        <v>26</v>
      </c>
      <c r="D14" s="54">
        <v>4</v>
      </c>
      <c r="E14" s="54" t="s">
        <v>213</v>
      </c>
      <c r="F14" s="54">
        <v>2</v>
      </c>
      <c r="G14" s="54" t="s">
        <v>214</v>
      </c>
      <c r="H14" s="54">
        <v>1</v>
      </c>
      <c r="I14" s="54">
        <v>254</v>
      </c>
      <c r="J14" s="54">
        <v>2</v>
      </c>
      <c r="K14" s="54">
        <v>427</v>
      </c>
      <c r="L14" s="54">
        <v>4</v>
      </c>
      <c r="M14" s="54">
        <v>691</v>
      </c>
      <c r="N14" s="54">
        <v>1</v>
      </c>
      <c r="O14" s="54">
        <v>433</v>
      </c>
      <c r="P14" s="54">
        <f t="shared" si="1"/>
        <v>14</v>
      </c>
      <c r="Q14" s="55">
        <v>2914</v>
      </c>
      <c r="R14" s="33"/>
      <c r="S14" s="6">
        <f t="shared" si="2"/>
        <v>26</v>
      </c>
      <c r="U14" s="16">
        <v>20</v>
      </c>
      <c r="V14" s="16">
        <v>1.3</v>
      </c>
      <c r="W14" s="17">
        <f t="shared" si="0"/>
        <v>26</v>
      </c>
    </row>
    <row r="15" spans="1:23" ht="12.75" customHeight="1">
      <c r="A15" s="14">
        <v>13</v>
      </c>
      <c r="B15" s="54" t="s">
        <v>107</v>
      </c>
      <c r="C15" s="54" t="s">
        <v>0</v>
      </c>
      <c r="D15" s="54">
        <v>3</v>
      </c>
      <c r="E15" s="54" t="s">
        <v>215</v>
      </c>
      <c r="F15" s="54">
        <v>3</v>
      </c>
      <c r="G15" s="54" t="s">
        <v>216</v>
      </c>
      <c r="H15" s="54">
        <v>2</v>
      </c>
      <c r="I15" s="54">
        <v>352</v>
      </c>
      <c r="J15" s="54">
        <v>1</v>
      </c>
      <c r="K15" s="54">
        <v>263</v>
      </c>
      <c r="L15" s="54">
        <v>2</v>
      </c>
      <c r="M15" s="54">
        <v>488</v>
      </c>
      <c r="N15" s="54">
        <v>3</v>
      </c>
      <c r="O15" s="54">
        <v>512</v>
      </c>
      <c r="P15" s="54">
        <f t="shared" si="1"/>
        <v>14</v>
      </c>
      <c r="Q15" s="55">
        <v>2676</v>
      </c>
      <c r="R15" s="33"/>
      <c r="S15" s="6">
        <f t="shared" si="2"/>
        <v>24</v>
      </c>
      <c r="U15" s="16">
        <v>20</v>
      </c>
      <c r="V15" s="19">
        <v>1.2</v>
      </c>
      <c r="W15" s="17">
        <f t="shared" si="0"/>
        <v>24</v>
      </c>
    </row>
    <row r="16" spans="1:23" ht="12.75" customHeight="1">
      <c r="A16" s="14">
        <v>14</v>
      </c>
      <c r="B16" s="54" t="s">
        <v>110</v>
      </c>
      <c r="C16" s="54" t="s">
        <v>64</v>
      </c>
      <c r="D16" s="54">
        <v>1</v>
      </c>
      <c r="E16" s="54" t="s">
        <v>217</v>
      </c>
      <c r="F16" s="54">
        <v>4</v>
      </c>
      <c r="G16" s="54" t="s">
        <v>218</v>
      </c>
      <c r="H16" s="54">
        <v>2</v>
      </c>
      <c r="I16" s="54">
        <v>394</v>
      </c>
      <c r="J16" s="54">
        <v>3</v>
      </c>
      <c r="K16" s="54">
        <v>500</v>
      </c>
      <c r="L16" s="54">
        <v>1</v>
      </c>
      <c r="M16" s="54">
        <v>248</v>
      </c>
      <c r="N16" s="54">
        <v>3</v>
      </c>
      <c r="O16" s="54">
        <v>492</v>
      </c>
      <c r="P16" s="54">
        <f t="shared" si="1"/>
        <v>14</v>
      </c>
      <c r="Q16" s="55">
        <v>2453</v>
      </c>
      <c r="R16" s="33"/>
      <c r="S16" s="6">
        <f t="shared" si="2"/>
        <v>22</v>
      </c>
      <c r="U16" s="16">
        <v>20</v>
      </c>
      <c r="V16" s="16">
        <v>1.1</v>
      </c>
      <c r="W16" s="17">
        <f t="shared" si="0"/>
        <v>22</v>
      </c>
    </row>
    <row r="17" spans="1:23" ht="12.75" customHeight="1">
      <c r="A17" s="14">
        <v>15</v>
      </c>
      <c r="B17" s="54" t="s">
        <v>56</v>
      </c>
      <c r="C17" s="54" t="s">
        <v>40</v>
      </c>
      <c r="D17" s="54">
        <v>3</v>
      </c>
      <c r="E17" s="54" t="s">
        <v>219</v>
      </c>
      <c r="F17" s="54">
        <v>3</v>
      </c>
      <c r="G17" s="54" t="s">
        <v>220</v>
      </c>
      <c r="H17" s="54">
        <v>1</v>
      </c>
      <c r="I17" s="54">
        <v>307</v>
      </c>
      <c r="J17" s="54">
        <v>1.5</v>
      </c>
      <c r="K17" s="54">
        <v>339</v>
      </c>
      <c r="L17" s="54">
        <v>1</v>
      </c>
      <c r="M17" s="54">
        <v>200</v>
      </c>
      <c r="N17" s="54">
        <v>4</v>
      </c>
      <c r="O17" s="54">
        <v>726</v>
      </c>
      <c r="P17" s="54">
        <f t="shared" si="1"/>
        <v>13.5</v>
      </c>
      <c r="Q17" s="55">
        <v>2739</v>
      </c>
      <c r="R17" s="33"/>
      <c r="S17" s="6">
        <f t="shared" si="2"/>
        <v>20</v>
      </c>
      <c r="U17" s="16">
        <v>20</v>
      </c>
      <c r="V17" s="16">
        <v>1</v>
      </c>
      <c r="W17" s="17">
        <f t="shared" si="0"/>
        <v>20</v>
      </c>
    </row>
    <row r="18" spans="1:19" ht="12.75" customHeight="1">
      <c r="A18" s="14">
        <v>16</v>
      </c>
      <c r="B18" s="54" t="s">
        <v>139</v>
      </c>
      <c r="C18" s="54" t="s">
        <v>26</v>
      </c>
      <c r="D18" s="54">
        <v>2</v>
      </c>
      <c r="E18" s="54" t="s">
        <v>221</v>
      </c>
      <c r="F18" s="54">
        <v>2</v>
      </c>
      <c r="G18" s="54" t="s">
        <v>222</v>
      </c>
      <c r="H18" s="54">
        <v>2</v>
      </c>
      <c r="I18" s="54">
        <v>431</v>
      </c>
      <c r="J18" s="54">
        <v>3</v>
      </c>
      <c r="K18" s="54">
        <v>474</v>
      </c>
      <c r="L18" s="54">
        <v>3</v>
      </c>
      <c r="M18" s="54">
        <v>571</v>
      </c>
      <c r="N18" s="54">
        <v>1</v>
      </c>
      <c r="O18" s="54">
        <v>366</v>
      </c>
      <c r="P18" s="54">
        <f t="shared" si="1"/>
        <v>13</v>
      </c>
      <c r="Q18" s="55">
        <v>2687</v>
      </c>
      <c r="R18" s="33"/>
      <c r="S18" s="6">
        <v>5</v>
      </c>
    </row>
    <row r="19" spans="1:19" ht="12.75" customHeight="1">
      <c r="A19" s="14">
        <v>17</v>
      </c>
      <c r="B19" s="54" t="s">
        <v>223</v>
      </c>
      <c r="C19" s="54" t="s">
        <v>135</v>
      </c>
      <c r="D19" s="54">
        <v>2</v>
      </c>
      <c r="E19" s="54" t="s">
        <v>224</v>
      </c>
      <c r="F19" s="54">
        <v>1</v>
      </c>
      <c r="G19" s="54" t="s">
        <v>225</v>
      </c>
      <c r="H19" s="54">
        <v>1</v>
      </c>
      <c r="I19" s="54">
        <v>337</v>
      </c>
      <c r="J19" s="54">
        <v>3</v>
      </c>
      <c r="K19" s="54">
        <v>485</v>
      </c>
      <c r="L19" s="54">
        <v>1</v>
      </c>
      <c r="M19" s="54">
        <v>332</v>
      </c>
      <c r="N19" s="54">
        <v>4</v>
      </c>
      <c r="O19" s="54">
        <v>874</v>
      </c>
      <c r="P19" s="54">
        <f t="shared" si="1"/>
        <v>12</v>
      </c>
      <c r="Q19" s="55">
        <v>2958</v>
      </c>
      <c r="R19" s="33"/>
      <c r="S19" s="6">
        <v>4</v>
      </c>
    </row>
    <row r="20" spans="1:19" ht="12.75" customHeight="1">
      <c r="A20" s="14">
        <v>18</v>
      </c>
      <c r="B20" s="54" t="s">
        <v>24</v>
      </c>
      <c r="C20" s="54" t="s">
        <v>0</v>
      </c>
      <c r="D20" s="54">
        <v>2</v>
      </c>
      <c r="E20" s="54" t="s">
        <v>226</v>
      </c>
      <c r="F20" s="54">
        <v>1</v>
      </c>
      <c r="G20" s="54" t="s">
        <v>227</v>
      </c>
      <c r="H20" s="54">
        <v>3</v>
      </c>
      <c r="I20" s="54">
        <v>531</v>
      </c>
      <c r="J20" s="54">
        <v>1</v>
      </c>
      <c r="K20" s="54">
        <v>416</v>
      </c>
      <c r="L20" s="54">
        <v>4</v>
      </c>
      <c r="M20" s="54">
        <v>584</v>
      </c>
      <c r="N20" s="54">
        <v>1</v>
      </c>
      <c r="O20" s="54">
        <v>303</v>
      </c>
      <c r="P20" s="54">
        <f t="shared" si="1"/>
        <v>12</v>
      </c>
      <c r="Q20" s="55">
        <v>2555</v>
      </c>
      <c r="R20" s="33"/>
      <c r="S20" s="6">
        <v>3</v>
      </c>
    </row>
    <row r="21" spans="1:19" ht="12.75" customHeight="1">
      <c r="A21" s="14">
        <v>19</v>
      </c>
      <c r="B21" s="54" t="s">
        <v>46</v>
      </c>
      <c r="C21" s="54" t="s">
        <v>0</v>
      </c>
      <c r="D21" s="54">
        <v>1</v>
      </c>
      <c r="E21" s="54" t="s">
        <v>228</v>
      </c>
      <c r="F21" s="54">
        <v>1</v>
      </c>
      <c r="G21" s="54" t="s">
        <v>229</v>
      </c>
      <c r="H21" s="54">
        <v>2</v>
      </c>
      <c r="I21" s="54">
        <v>425</v>
      </c>
      <c r="J21" s="54">
        <v>1</v>
      </c>
      <c r="K21" s="54">
        <v>370</v>
      </c>
      <c r="L21" s="54">
        <v>3</v>
      </c>
      <c r="M21" s="54">
        <v>566</v>
      </c>
      <c r="N21" s="54">
        <v>3</v>
      </c>
      <c r="O21" s="54">
        <v>447</v>
      </c>
      <c r="P21" s="54">
        <f t="shared" si="1"/>
        <v>11</v>
      </c>
      <c r="Q21" s="55">
        <v>2583</v>
      </c>
      <c r="R21" s="33"/>
      <c r="S21" s="6">
        <v>2</v>
      </c>
    </row>
    <row r="22" spans="1:19" ht="12.75" customHeight="1">
      <c r="A22" s="14">
        <v>20</v>
      </c>
      <c r="B22" s="54" t="s">
        <v>230</v>
      </c>
      <c r="C22" s="54" t="s">
        <v>135</v>
      </c>
      <c r="D22" s="54">
        <v>2</v>
      </c>
      <c r="E22" s="54" t="s">
        <v>231</v>
      </c>
      <c r="F22" s="54">
        <v>1</v>
      </c>
      <c r="G22" s="54" t="s">
        <v>232</v>
      </c>
      <c r="H22" s="54">
        <v>1</v>
      </c>
      <c r="I22" s="54">
        <v>357</v>
      </c>
      <c r="J22" s="54">
        <v>4</v>
      </c>
      <c r="K22" s="54">
        <v>848</v>
      </c>
      <c r="L22" s="54">
        <v>2</v>
      </c>
      <c r="M22" s="54">
        <v>369</v>
      </c>
      <c r="N22" s="54">
        <v>1</v>
      </c>
      <c r="O22" s="54">
        <v>139</v>
      </c>
      <c r="P22" s="54">
        <f t="shared" si="1"/>
        <v>11</v>
      </c>
      <c r="Q22" s="55">
        <v>2568</v>
      </c>
      <c r="R22" s="33"/>
      <c r="S22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W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135</v>
      </c>
      <c r="C1" s="23" t="s">
        <v>172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54" t="s">
        <v>27</v>
      </c>
      <c r="C3" s="54" t="s">
        <v>28</v>
      </c>
      <c r="D3" s="54">
        <v>3</v>
      </c>
      <c r="E3" s="54">
        <v>396</v>
      </c>
      <c r="F3" s="54">
        <v>4</v>
      </c>
      <c r="G3" s="54">
        <v>834</v>
      </c>
      <c r="H3" s="54">
        <v>4</v>
      </c>
      <c r="I3" s="54">
        <v>682</v>
      </c>
      <c r="J3" s="54">
        <v>4</v>
      </c>
      <c r="K3" s="54">
        <v>648</v>
      </c>
      <c r="L3" s="54">
        <v>3</v>
      </c>
      <c r="M3" s="54">
        <v>561</v>
      </c>
      <c r="N3" s="54">
        <v>3</v>
      </c>
      <c r="O3" s="54">
        <v>532</v>
      </c>
      <c r="P3" s="9">
        <f aca="true" t="shared" si="0" ref="P3:Q26">SUM(D3+F3+H3+J3+L3+N3)</f>
        <v>21</v>
      </c>
      <c r="Q3" s="67">
        <f t="shared" si="0"/>
        <v>3653</v>
      </c>
      <c r="R3" s="33"/>
      <c r="S3" s="6">
        <f aca="true" t="shared" si="1" ref="S3:S17">SUM(W3)</f>
        <v>72</v>
      </c>
      <c r="U3" s="16">
        <v>24</v>
      </c>
      <c r="V3" s="16">
        <v>3</v>
      </c>
      <c r="W3" s="17">
        <f aca="true" t="shared" si="2" ref="W3:W17">SUM(U3*V3)</f>
        <v>72</v>
      </c>
    </row>
    <row r="4" spans="1:23" ht="12">
      <c r="A4" s="14">
        <v>2</v>
      </c>
      <c r="B4" s="54" t="s">
        <v>159</v>
      </c>
      <c r="C4" s="54" t="s">
        <v>160</v>
      </c>
      <c r="D4" s="54">
        <v>4</v>
      </c>
      <c r="E4" s="54">
        <v>529</v>
      </c>
      <c r="F4" s="54">
        <v>1</v>
      </c>
      <c r="G4" s="54">
        <v>315</v>
      </c>
      <c r="H4" s="54">
        <v>3</v>
      </c>
      <c r="I4" s="54">
        <v>505</v>
      </c>
      <c r="J4" s="54">
        <v>4</v>
      </c>
      <c r="K4" s="54">
        <v>658</v>
      </c>
      <c r="L4" s="54">
        <v>4</v>
      </c>
      <c r="M4" s="54">
        <v>715</v>
      </c>
      <c r="N4" s="54">
        <v>4</v>
      </c>
      <c r="O4" s="54">
        <v>754</v>
      </c>
      <c r="P4" s="9">
        <f t="shared" si="0"/>
        <v>20</v>
      </c>
      <c r="Q4" s="67">
        <f t="shared" si="0"/>
        <v>3476</v>
      </c>
      <c r="R4" s="33"/>
      <c r="S4" s="6">
        <f t="shared" si="1"/>
        <v>64.80000000000001</v>
      </c>
      <c r="U4" s="16">
        <v>24</v>
      </c>
      <c r="V4" s="16">
        <v>2.7</v>
      </c>
      <c r="W4" s="17">
        <f t="shared" si="2"/>
        <v>64.80000000000001</v>
      </c>
    </row>
    <row r="5" spans="1:23" ht="12">
      <c r="A5" s="14">
        <v>3</v>
      </c>
      <c r="B5" s="54" t="s">
        <v>29</v>
      </c>
      <c r="C5" s="54" t="s">
        <v>30</v>
      </c>
      <c r="D5" s="54">
        <v>4</v>
      </c>
      <c r="E5" s="54">
        <v>740</v>
      </c>
      <c r="F5" s="54">
        <v>3</v>
      </c>
      <c r="G5" s="54">
        <v>496</v>
      </c>
      <c r="H5" s="54">
        <v>2</v>
      </c>
      <c r="I5" s="54">
        <v>382</v>
      </c>
      <c r="J5" s="54">
        <v>3</v>
      </c>
      <c r="K5" s="54">
        <v>532</v>
      </c>
      <c r="L5" s="54">
        <v>4</v>
      </c>
      <c r="M5" s="54">
        <v>548</v>
      </c>
      <c r="N5" s="54">
        <v>4</v>
      </c>
      <c r="O5" s="54">
        <v>773</v>
      </c>
      <c r="P5" s="9">
        <f t="shared" si="0"/>
        <v>20</v>
      </c>
      <c r="Q5" s="67">
        <f t="shared" si="0"/>
        <v>3471</v>
      </c>
      <c r="R5" s="33"/>
      <c r="S5" s="6">
        <f t="shared" si="1"/>
        <v>57.599999999999994</v>
      </c>
      <c r="U5" s="16">
        <v>24</v>
      </c>
      <c r="V5" s="19">
        <v>2.4</v>
      </c>
      <c r="W5" s="17">
        <f t="shared" si="2"/>
        <v>57.599999999999994</v>
      </c>
    </row>
    <row r="6" spans="1:23" ht="12">
      <c r="A6" s="14">
        <v>4</v>
      </c>
      <c r="B6" s="54" t="s">
        <v>105</v>
      </c>
      <c r="C6" s="54" t="s">
        <v>64</v>
      </c>
      <c r="D6" s="54">
        <v>4</v>
      </c>
      <c r="E6" s="54">
        <v>857</v>
      </c>
      <c r="F6" s="54">
        <v>2</v>
      </c>
      <c r="G6" s="54">
        <v>587</v>
      </c>
      <c r="H6" s="54">
        <v>4</v>
      </c>
      <c r="I6" s="54">
        <v>807</v>
      </c>
      <c r="J6" s="54">
        <v>2</v>
      </c>
      <c r="K6" s="54">
        <v>508</v>
      </c>
      <c r="L6" s="54">
        <v>3</v>
      </c>
      <c r="M6" s="54">
        <v>471</v>
      </c>
      <c r="N6" s="54">
        <v>4</v>
      </c>
      <c r="O6" s="54">
        <v>596</v>
      </c>
      <c r="P6" s="9">
        <f t="shared" si="0"/>
        <v>19</v>
      </c>
      <c r="Q6" s="67">
        <f t="shared" si="0"/>
        <v>3826</v>
      </c>
      <c r="R6" s="33"/>
      <c r="S6" s="6">
        <f t="shared" si="1"/>
        <v>52.800000000000004</v>
      </c>
      <c r="U6" s="16">
        <v>24</v>
      </c>
      <c r="V6" s="16">
        <v>2.2</v>
      </c>
      <c r="W6" s="17">
        <f t="shared" si="2"/>
        <v>52.800000000000004</v>
      </c>
    </row>
    <row r="7" spans="1:23" ht="12">
      <c r="A7" s="14">
        <v>5</v>
      </c>
      <c r="B7" s="54" t="s">
        <v>24</v>
      </c>
      <c r="C7" s="54" t="s">
        <v>0</v>
      </c>
      <c r="D7" s="54">
        <v>4</v>
      </c>
      <c r="E7" s="54">
        <v>923</v>
      </c>
      <c r="F7" s="54">
        <v>4</v>
      </c>
      <c r="G7" s="54">
        <v>639</v>
      </c>
      <c r="H7" s="54">
        <v>4</v>
      </c>
      <c r="I7" s="54">
        <v>1207</v>
      </c>
      <c r="J7" s="54">
        <v>3</v>
      </c>
      <c r="K7" s="54">
        <v>554</v>
      </c>
      <c r="L7" s="54">
        <v>1</v>
      </c>
      <c r="M7" s="54">
        <v>346</v>
      </c>
      <c r="N7" s="54">
        <v>2</v>
      </c>
      <c r="O7" s="54">
        <v>518</v>
      </c>
      <c r="P7" s="9">
        <f t="shared" si="0"/>
        <v>18</v>
      </c>
      <c r="Q7" s="67">
        <f t="shared" si="0"/>
        <v>4187</v>
      </c>
      <c r="R7" s="33"/>
      <c r="S7" s="6">
        <f t="shared" si="1"/>
        <v>48</v>
      </c>
      <c r="U7" s="16">
        <v>24</v>
      </c>
      <c r="V7" s="16">
        <v>2</v>
      </c>
      <c r="W7" s="17">
        <f t="shared" si="2"/>
        <v>48</v>
      </c>
    </row>
    <row r="8" spans="1:23" ht="12">
      <c r="A8" s="14">
        <v>6</v>
      </c>
      <c r="B8" s="54" t="s">
        <v>49</v>
      </c>
      <c r="C8" s="54" t="s">
        <v>40</v>
      </c>
      <c r="D8" s="54">
        <v>3</v>
      </c>
      <c r="E8" s="54">
        <v>625</v>
      </c>
      <c r="F8" s="54">
        <v>2</v>
      </c>
      <c r="G8" s="54">
        <v>404</v>
      </c>
      <c r="H8" s="54">
        <v>3</v>
      </c>
      <c r="I8" s="54">
        <v>581</v>
      </c>
      <c r="J8" s="54">
        <v>3</v>
      </c>
      <c r="K8" s="54">
        <v>575</v>
      </c>
      <c r="L8" s="54">
        <v>3</v>
      </c>
      <c r="M8" s="54">
        <v>626</v>
      </c>
      <c r="N8" s="54">
        <v>4</v>
      </c>
      <c r="O8" s="54">
        <v>578</v>
      </c>
      <c r="P8" s="9">
        <f t="shared" si="0"/>
        <v>18</v>
      </c>
      <c r="Q8" s="67">
        <f t="shared" si="0"/>
        <v>3389</v>
      </c>
      <c r="R8" s="33"/>
      <c r="S8" s="6">
        <f t="shared" si="1"/>
        <v>45.599999999999994</v>
      </c>
      <c r="U8" s="16">
        <v>24</v>
      </c>
      <c r="V8" s="16">
        <v>1.9</v>
      </c>
      <c r="W8" s="17">
        <f t="shared" si="2"/>
        <v>45.599999999999994</v>
      </c>
    </row>
    <row r="9" spans="1:23" ht="12">
      <c r="A9" s="14">
        <v>7</v>
      </c>
      <c r="B9" s="54" t="s">
        <v>50</v>
      </c>
      <c r="C9" s="54" t="s">
        <v>236</v>
      </c>
      <c r="D9" s="54">
        <v>2</v>
      </c>
      <c r="E9" s="54">
        <v>287</v>
      </c>
      <c r="F9" s="54">
        <v>4</v>
      </c>
      <c r="G9" s="54">
        <v>607</v>
      </c>
      <c r="H9" s="54">
        <v>4</v>
      </c>
      <c r="I9" s="54">
        <v>703</v>
      </c>
      <c r="J9" s="54">
        <v>1</v>
      </c>
      <c r="K9" s="54">
        <v>386</v>
      </c>
      <c r="L9" s="54">
        <v>4</v>
      </c>
      <c r="M9" s="54">
        <v>802</v>
      </c>
      <c r="N9" s="54">
        <v>3</v>
      </c>
      <c r="O9" s="54">
        <v>586</v>
      </c>
      <c r="P9" s="9">
        <f t="shared" si="0"/>
        <v>18</v>
      </c>
      <c r="Q9" s="67">
        <f t="shared" si="0"/>
        <v>3371</v>
      </c>
      <c r="R9" s="33"/>
      <c r="S9" s="6">
        <f t="shared" si="1"/>
        <v>43.2</v>
      </c>
      <c r="U9" s="16">
        <v>24</v>
      </c>
      <c r="V9" s="16">
        <v>1.8</v>
      </c>
      <c r="W9" s="17">
        <f t="shared" si="2"/>
        <v>43.2</v>
      </c>
    </row>
    <row r="10" spans="1:23" ht="12">
      <c r="A10" s="14">
        <v>8</v>
      </c>
      <c r="B10" s="54" t="s">
        <v>35</v>
      </c>
      <c r="C10" s="54" t="s">
        <v>242</v>
      </c>
      <c r="D10" s="54">
        <v>2</v>
      </c>
      <c r="E10" s="54">
        <v>539</v>
      </c>
      <c r="F10" s="54">
        <v>3</v>
      </c>
      <c r="G10" s="54">
        <v>603</v>
      </c>
      <c r="H10" s="54">
        <v>3</v>
      </c>
      <c r="I10" s="54">
        <v>514</v>
      </c>
      <c r="J10" s="54">
        <v>4</v>
      </c>
      <c r="K10" s="54">
        <v>728</v>
      </c>
      <c r="L10" s="54">
        <v>3</v>
      </c>
      <c r="M10" s="54">
        <v>524</v>
      </c>
      <c r="N10" s="54">
        <v>1</v>
      </c>
      <c r="O10" s="54">
        <v>152</v>
      </c>
      <c r="P10" s="9">
        <f t="shared" si="0"/>
        <v>16</v>
      </c>
      <c r="Q10" s="67">
        <f t="shared" si="0"/>
        <v>3060</v>
      </c>
      <c r="R10" s="33"/>
      <c r="S10" s="6">
        <f t="shared" si="1"/>
        <v>40.800000000000004</v>
      </c>
      <c r="U10" s="16">
        <v>24</v>
      </c>
      <c r="V10" s="16">
        <v>1.7000000000000002</v>
      </c>
      <c r="W10" s="17">
        <f t="shared" si="2"/>
        <v>40.800000000000004</v>
      </c>
    </row>
    <row r="11" spans="1:23" ht="12">
      <c r="A11" s="14">
        <v>9</v>
      </c>
      <c r="B11" s="54" t="s">
        <v>43</v>
      </c>
      <c r="C11" s="54" t="s">
        <v>21</v>
      </c>
      <c r="D11" s="54">
        <v>2</v>
      </c>
      <c r="E11" s="54">
        <v>460</v>
      </c>
      <c r="F11" s="54">
        <v>4</v>
      </c>
      <c r="G11" s="54">
        <v>817</v>
      </c>
      <c r="H11" s="54">
        <v>3</v>
      </c>
      <c r="I11" s="54">
        <v>648</v>
      </c>
      <c r="J11" s="54">
        <v>2</v>
      </c>
      <c r="K11" s="54">
        <v>427</v>
      </c>
      <c r="L11" s="54">
        <v>3</v>
      </c>
      <c r="M11" s="54">
        <v>596</v>
      </c>
      <c r="N11" s="54">
        <v>1</v>
      </c>
      <c r="O11" s="54">
        <v>413</v>
      </c>
      <c r="P11" s="9">
        <f t="shared" si="0"/>
        <v>15</v>
      </c>
      <c r="Q11" s="67">
        <f t="shared" si="0"/>
        <v>3361</v>
      </c>
      <c r="R11" s="33"/>
      <c r="S11" s="6">
        <f t="shared" si="1"/>
        <v>38.400000000000006</v>
      </c>
      <c r="U11" s="16">
        <v>24</v>
      </c>
      <c r="V11" s="16">
        <v>1.6</v>
      </c>
      <c r="W11" s="17">
        <f t="shared" si="2"/>
        <v>38.400000000000006</v>
      </c>
    </row>
    <row r="12" spans="1:23" ht="12">
      <c r="A12" s="14">
        <v>10</v>
      </c>
      <c r="B12" s="54" t="s">
        <v>230</v>
      </c>
      <c r="C12" s="54" t="s">
        <v>135</v>
      </c>
      <c r="D12" s="54">
        <v>1</v>
      </c>
      <c r="E12" s="54">
        <v>346</v>
      </c>
      <c r="F12" s="54">
        <v>4</v>
      </c>
      <c r="G12" s="54">
        <v>785</v>
      </c>
      <c r="H12" s="54">
        <v>2</v>
      </c>
      <c r="I12" s="54">
        <v>501</v>
      </c>
      <c r="J12" s="54">
        <v>3</v>
      </c>
      <c r="K12" s="54">
        <v>533</v>
      </c>
      <c r="L12" s="54">
        <v>4</v>
      </c>
      <c r="M12" s="54">
        <v>604</v>
      </c>
      <c r="N12" s="54">
        <v>1</v>
      </c>
      <c r="O12" s="54">
        <v>435</v>
      </c>
      <c r="P12" s="9">
        <f t="shared" si="0"/>
        <v>15</v>
      </c>
      <c r="Q12" s="67">
        <f t="shared" si="0"/>
        <v>3204</v>
      </c>
      <c r="R12" s="33"/>
      <c r="S12" s="6">
        <f t="shared" si="1"/>
        <v>36</v>
      </c>
      <c r="U12" s="16">
        <v>24</v>
      </c>
      <c r="V12" s="16">
        <v>1.5</v>
      </c>
      <c r="W12" s="17">
        <f t="shared" si="2"/>
        <v>36</v>
      </c>
    </row>
    <row r="13" spans="1:23" ht="12">
      <c r="A13" s="14">
        <v>11</v>
      </c>
      <c r="B13" s="54" t="s">
        <v>25</v>
      </c>
      <c r="C13" s="54" t="s">
        <v>26</v>
      </c>
      <c r="D13" s="54">
        <v>1</v>
      </c>
      <c r="E13" s="54">
        <v>458</v>
      </c>
      <c r="F13" s="54">
        <v>4</v>
      </c>
      <c r="G13" s="54">
        <v>820</v>
      </c>
      <c r="H13" s="54">
        <v>1</v>
      </c>
      <c r="I13" s="54">
        <v>333</v>
      </c>
      <c r="J13" s="54">
        <v>3</v>
      </c>
      <c r="K13" s="54">
        <v>468</v>
      </c>
      <c r="L13" s="54">
        <v>2</v>
      </c>
      <c r="M13" s="54">
        <v>373</v>
      </c>
      <c r="N13" s="54">
        <v>4</v>
      </c>
      <c r="O13" s="54">
        <v>675</v>
      </c>
      <c r="P13" s="9">
        <f t="shared" si="0"/>
        <v>15</v>
      </c>
      <c r="Q13" s="67">
        <f t="shared" si="0"/>
        <v>3127</v>
      </c>
      <c r="R13" s="33"/>
      <c r="S13" s="6">
        <f t="shared" si="1"/>
        <v>33.599999999999994</v>
      </c>
      <c r="U13" s="16">
        <v>24</v>
      </c>
      <c r="V13" s="16">
        <v>1.4</v>
      </c>
      <c r="W13" s="17">
        <f t="shared" si="2"/>
        <v>33.599999999999994</v>
      </c>
    </row>
    <row r="14" spans="1:23" ht="12">
      <c r="A14" s="14">
        <v>12</v>
      </c>
      <c r="B14" s="54" t="s">
        <v>237</v>
      </c>
      <c r="C14" s="54" t="s">
        <v>238</v>
      </c>
      <c r="D14" s="54">
        <v>4</v>
      </c>
      <c r="E14" s="54">
        <v>631</v>
      </c>
      <c r="F14" s="54">
        <v>3</v>
      </c>
      <c r="G14" s="54">
        <v>466</v>
      </c>
      <c r="H14" s="54">
        <v>2</v>
      </c>
      <c r="I14" s="54">
        <v>352</v>
      </c>
      <c r="J14" s="54">
        <v>1</v>
      </c>
      <c r="K14" s="54">
        <v>289</v>
      </c>
      <c r="L14" s="54">
        <v>2</v>
      </c>
      <c r="M14" s="54">
        <v>454</v>
      </c>
      <c r="N14" s="54">
        <v>3</v>
      </c>
      <c r="O14" s="54">
        <v>563</v>
      </c>
      <c r="P14" s="9">
        <f t="shared" si="0"/>
        <v>15</v>
      </c>
      <c r="Q14" s="68">
        <f t="shared" si="0"/>
        <v>2755</v>
      </c>
      <c r="R14" s="33"/>
      <c r="S14" s="6">
        <f t="shared" si="1"/>
        <v>31.200000000000003</v>
      </c>
      <c r="U14" s="16">
        <v>24</v>
      </c>
      <c r="V14" s="16">
        <v>1.3</v>
      </c>
      <c r="W14" s="17">
        <f t="shared" si="2"/>
        <v>31.200000000000003</v>
      </c>
    </row>
    <row r="15" spans="1:23" ht="12">
      <c r="A15" s="14">
        <v>13</v>
      </c>
      <c r="B15" s="54" t="s">
        <v>191</v>
      </c>
      <c r="C15" s="54" t="s">
        <v>32</v>
      </c>
      <c r="D15" s="54">
        <v>1</v>
      </c>
      <c r="E15" s="54">
        <v>227</v>
      </c>
      <c r="F15" s="54">
        <v>3</v>
      </c>
      <c r="G15" s="54">
        <v>519</v>
      </c>
      <c r="H15" s="54">
        <v>2</v>
      </c>
      <c r="I15" s="54">
        <v>336</v>
      </c>
      <c r="J15" s="54">
        <v>2</v>
      </c>
      <c r="K15" s="54">
        <v>412</v>
      </c>
      <c r="L15" s="54">
        <v>4</v>
      </c>
      <c r="M15" s="54">
        <v>677</v>
      </c>
      <c r="N15" s="54">
        <v>3</v>
      </c>
      <c r="O15" s="54">
        <v>526</v>
      </c>
      <c r="P15" s="9">
        <f t="shared" si="0"/>
        <v>15</v>
      </c>
      <c r="Q15" s="68">
        <f t="shared" si="0"/>
        <v>2697</v>
      </c>
      <c r="R15" s="33"/>
      <c r="S15" s="6">
        <f t="shared" si="1"/>
        <v>28.799999999999997</v>
      </c>
      <c r="U15" s="16">
        <v>24</v>
      </c>
      <c r="V15" s="19">
        <v>1.2</v>
      </c>
      <c r="W15" s="17">
        <f t="shared" si="2"/>
        <v>28.799999999999997</v>
      </c>
    </row>
    <row r="16" spans="1:23" ht="12">
      <c r="A16" s="14">
        <v>14</v>
      </c>
      <c r="B16" s="54" t="s">
        <v>239</v>
      </c>
      <c r="C16" s="54" t="s">
        <v>135</v>
      </c>
      <c r="D16" s="54">
        <v>3</v>
      </c>
      <c r="E16" s="54">
        <v>629</v>
      </c>
      <c r="F16" s="54">
        <v>1</v>
      </c>
      <c r="G16" s="54">
        <v>280</v>
      </c>
      <c r="H16" s="54">
        <v>4</v>
      </c>
      <c r="I16" s="54">
        <v>630</v>
      </c>
      <c r="J16" s="54">
        <v>2</v>
      </c>
      <c r="K16" s="54">
        <v>468</v>
      </c>
      <c r="L16" s="54">
        <v>2</v>
      </c>
      <c r="M16" s="54">
        <v>406</v>
      </c>
      <c r="N16" s="54">
        <v>2</v>
      </c>
      <c r="O16" s="54">
        <v>498</v>
      </c>
      <c r="P16" s="9">
        <f t="shared" si="0"/>
        <v>14</v>
      </c>
      <c r="Q16" s="68">
        <f t="shared" si="0"/>
        <v>2911</v>
      </c>
      <c r="R16" s="33"/>
      <c r="S16" s="6">
        <f t="shared" si="1"/>
        <v>26.400000000000002</v>
      </c>
      <c r="U16" s="16">
        <v>24</v>
      </c>
      <c r="V16" s="16">
        <v>1.1</v>
      </c>
      <c r="W16" s="17">
        <f t="shared" si="2"/>
        <v>26.400000000000002</v>
      </c>
    </row>
    <row r="17" spans="1:23" ht="12">
      <c r="A17" s="14">
        <v>15</v>
      </c>
      <c r="B17" s="54" t="s">
        <v>223</v>
      </c>
      <c r="C17" s="54" t="s">
        <v>135</v>
      </c>
      <c r="D17" s="54">
        <v>1</v>
      </c>
      <c r="E17" s="54">
        <v>306</v>
      </c>
      <c r="F17" s="54">
        <v>2</v>
      </c>
      <c r="G17" s="54">
        <v>381</v>
      </c>
      <c r="H17" s="54">
        <v>2</v>
      </c>
      <c r="I17" s="54">
        <v>474</v>
      </c>
      <c r="J17" s="54">
        <v>4</v>
      </c>
      <c r="K17" s="54">
        <v>637</v>
      </c>
      <c r="L17" s="54">
        <v>2</v>
      </c>
      <c r="M17" s="54">
        <v>484</v>
      </c>
      <c r="N17" s="54">
        <v>3</v>
      </c>
      <c r="O17" s="54">
        <v>453</v>
      </c>
      <c r="P17" s="9">
        <f t="shared" si="0"/>
        <v>14</v>
      </c>
      <c r="Q17" s="68">
        <f t="shared" si="0"/>
        <v>2735</v>
      </c>
      <c r="R17" s="33"/>
      <c r="S17" s="6">
        <f t="shared" si="1"/>
        <v>24</v>
      </c>
      <c r="U17" s="16">
        <v>24</v>
      </c>
      <c r="V17" s="16">
        <v>1</v>
      </c>
      <c r="W17" s="17">
        <f t="shared" si="2"/>
        <v>24</v>
      </c>
    </row>
    <row r="18" spans="1:19" ht="12">
      <c r="A18" s="14">
        <v>16</v>
      </c>
      <c r="B18" s="54" t="s">
        <v>46</v>
      </c>
      <c r="C18" s="54" t="s">
        <v>0</v>
      </c>
      <c r="D18" s="54">
        <v>1</v>
      </c>
      <c r="E18" s="54">
        <v>277</v>
      </c>
      <c r="F18" s="54">
        <v>3</v>
      </c>
      <c r="G18" s="54">
        <v>595</v>
      </c>
      <c r="H18" s="54">
        <v>1</v>
      </c>
      <c r="I18" s="54">
        <v>225</v>
      </c>
      <c r="J18" s="54">
        <v>2</v>
      </c>
      <c r="K18" s="54">
        <v>402</v>
      </c>
      <c r="L18" s="54">
        <v>2</v>
      </c>
      <c r="M18" s="54">
        <v>381</v>
      </c>
      <c r="N18" s="54">
        <v>4</v>
      </c>
      <c r="O18" s="54">
        <v>1218</v>
      </c>
      <c r="P18" s="9">
        <f t="shared" si="0"/>
        <v>13</v>
      </c>
      <c r="Q18" s="67">
        <f t="shared" si="0"/>
        <v>3098</v>
      </c>
      <c r="R18" s="33"/>
      <c r="S18" s="6">
        <v>9</v>
      </c>
    </row>
    <row r="19" spans="1:19" ht="12">
      <c r="A19" s="14">
        <v>17</v>
      </c>
      <c r="B19" s="54" t="s">
        <v>122</v>
      </c>
      <c r="C19" s="54" t="s">
        <v>32</v>
      </c>
      <c r="D19" s="54">
        <v>4</v>
      </c>
      <c r="E19" s="54">
        <v>705</v>
      </c>
      <c r="F19" s="54">
        <v>2</v>
      </c>
      <c r="G19" s="54">
        <v>450</v>
      </c>
      <c r="H19" s="54">
        <v>2</v>
      </c>
      <c r="I19" s="54">
        <v>194</v>
      </c>
      <c r="J19" s="54">
        <v>1</v>
      </c>
      <c r="K19" s="54">
        <v>445</v>
      </c>
      <c r="L19" s="54">
        <v>1</v>
      </c>
      <c r="M19" s="54">
        <v>354</v>
      </c>
      <c r="N19" s="54">
        <v>3</v>
      </c>
      <c r="O19" s="54">
        <v>576</v>
      </c>
      <c r="P19" s="9">
        <f t="shared" si="0"/>
        <v>13</v>
      </c>
      <c r="Q19" s="68">
        <f t="shared" si="0"/>
        <v>2724</v>
      </c>
      <c r="R19" s="33"/>
      <c r="S19" s="6">
        <v>8</v>
      </c>
    </row>
    <row r="20" spans="1:19" ht="12">
      <c r="A20" s="14">
        <v>18</v>
      </c>
      <c r="B20" s="54" t="s">
        <v>47</v>
      </c>
      <c r="C20" s="54" t="s">
        <v>48</v>
      </c>
      <c r="D20" s="54">
        <v>2</v>
      </c>
      <c r="E20" s="54">
        <v>375</v>
      </c>
      <c r="F20" s="54">
        <v>1</v>
      </c>
      <c r="G20" s="54">
        <v>1</v>
      </c>
      <c r="H20" s="54">
        <v>1</v>
      </c>
      <c r="I20" s="54">
        <v>355</v>
      </c>
      <c r="J20" s="54">
        <v>4</v>
      </c>
      <c r="K20" s="54">
        <v>802</v>
      </c>
      <c r="L20" s="54">
        <v>3</v>
      </c>
      <c r="M20" s="54">
        <v>560</v>
      </c>
      <c r="N20" s="54">
        <v>2</v>
      </c>
      <c r="O20" s="54">
        <v>434</v>
      </c>
      <c r="P20" s="9">
        <f t="shared" si="0"/>
        <v>13</v>
      </c>
      <c r="Q20" s="68">
        <f t="shared" si="0"/>
        <v>2527</v>
      </c>
      <c r="R20" s="33"/>
      <c r="S20" s="6">
        <v>7</v>
      </c>
    </row>
    <row r="21" spans="1:19" ht="12">
      <c r="A21" s="14">
        <v>19</v>
      </c>
      <c r="B21" s="54" t="s">
        <v>123</v>
      </c>
      <c r="C21" s="54" t="s">
        <v>32</v>
      </c>
      <c r="D21" s="54">
        <v>1</v>
      </c>
      <c r="E21" s="54">
        <v>210</v>
      </c>
      <c r="F21" s="54">
        <v>1</v>
      </c>
      <c r="G21" s="54">
        <v>404</v>
      </c>
      <c r="H21" s="54">
        <v>4</v>
      </c>
      <c r="I21" s="54">
        <v>606</v>
      </c>
      <c r="J21" s="54">
        <v>1</v>
      </c>
      <c r="K21" s="54">
        <v>392</v>
      </c>
      <c r="L21" s="54">
        <v>4</v>
      </c>
      <c r="M21" s="54">
        <v>680</v>
      </c>
      <c r="N21" s="54">
        <v>2</v>
      </c>
      <c r="O21" s="54">
        <v>216</v>
      </c>
      <c r="P21" s="9">
        <f t="shared" si="0"/>
        <v>13</v>
      </c>
      <c r="Q21" s="68">
        <f t="shared" si="0"/>
        <v>2508</v>
      </c>
      <c r="R21" s="33"/>
      <c r="S21" s="6">
        <v>6</v>
      </c>
    </row>
    <row r="22" spans="1:19" ht="12">
      <c r="A22" s="14">
        <v>20</v>
      </c>
      <c r="B22" s="54" t="s">
        <v>89</v>
      </c>
      <c r="C22" s="54" t="s">
        <v>240</v>
      </c>
      <c r="D22" s="54">
        <v>2</v>
      </c>
      <c r="E22" s="54">
        <v>489</v>
      </c>
      <c r="F22" s="54">
        <v>2</v>
      </c>
      <c r="G22" s="54">
        <v>477</v>
      </c>
      <c r="H22" s="54">
        <v>3</v>
      </c>
      <c r="I22" s="54">
        <v>690</v>
      </c>
      <c r="J22" s="54">
        <v>4</v>
      </c>
      <c r="K22" s="54">
        <v>554</v>
      </c>
      <c r="L22" s="54">
        <v>1</v>
      </c>
      <c r="M22" s="54">
        <v>154</v>
      </c>
      <c r="N22" s="54">
        <v>1</v>
      </c>
      <c r="O22" s="54">
        <v>143</v>
      </c>
      <c r="P22" s="9">
        <f t="shared" si="0"/>
        <v>13</v>
      </c>
      <c r="Q22" s="68">
        <f t="shared" si="0"/>
        <v>2507</v>
      </c>
      <c r="R22" s="33"/>
      <c r="S22" s="6">
        <v>5</v>
      </c>
    </row>
    <row r="23" spans="1:19" ht="12">
      <c r="A23" s="14">
        <v>21</v>
      </c>
      <c r="B23" s="54" t="s">
        <v>241</v>
      </c>
      <c r="C23" s="54" t="s">
        <v>135</v>
      </c>
      <c r="D23" s="54">
        <v>3</v>
      </c>
      <c r="E23" s="54">
        <v>524</v>
      </c>
      <c r="F23" s="54">
        <v>3</v>
      </c>
      <c r="G23" s="54">
        <v>575</v>
      </c>
      <c r="H23" s="54">
        <v>1</v>
      </c>
      <c r="I23" s="54">
        <v>334</v>
      </c>
      <c r="J23" s="54">
        <v>2</v>
      </c>
      <c r="K23" s="54">
        <v>375</v>
      </c>
      <c r="L23" s="54">
        <v>1</v>
      </c>
      <c r="M23" s="54">
        <v>444</v>
      </c>
      <c r="N23" s="54">
        <v>2</v>
      </c>
      <c r="O23" s="54">
        <v>437</v>
      </c>
      <c r="P23" s="9">
        <f t="shared" si="0"/>
        <v>12</v>
      </c>
      <c r="Q23" s="68">
        <f t="shared" si="0"/>
        <v>2689</v>
      </c>
      <c r="R23" s="33"/>
      <c r="S23" s="6">
        <v>4</v>
      </c>
    </row>
    <row r="24" spans="1:19" ht="12">
      <c r="A24" s="14">
        <v>22</v>
      </c>
      <c r="B24" s="54" t="s">
        <v>56</v>
      </c>
      <c r="C24" s="54" t="s">
        <v>40</v>
      </c>
      <c r="D24" s="54">
        <v>3</v>
      </c>
      <c r="E24" s="54">
        <v>494</v>
      </c>
      <c r="F24" s="54">
        <v>1</v>
      </c>
      <c r="G24" s="54">
        <v>281</v>
      </c>
      <c r="H24" s="54">
        <v>1</v>
      </c>
      <c r="I24" s="54">
        <v>260</v>
      </c>
      <c r="J24" s="54">
        <v>3</v>
      </c>
      <c r="K24" s="54">
        <v>534</v>
      </c>
      <c r="L24" s="54">
        <v>1</v>
      </c>
      <c r="M24" s="54">
        <v>343</v>
      </c>
      <c r="N24" s="54">
        <v>1</v>
      </c>
      <c r="O24" s="54">
        <v>407</v>
      </c>
      <c r="P24" s="9">
        <f t="shared" si="0"/>
        <v>10</v>
      </c>
      <c r="Q24" s="68">
        <f t="shared" si="0"/>
        <v>2319</v>
      </c>
      <c r="R24" s="33"/>
      <c r="S24" s="6">
        <v>3</v>
      </c>
    </row>
    <row r="25" spans="1:19" ht="12">
      <c r="A25" s="14">
        <v>23</v>
      </c>
      <c r="B25" s="54" t="s">
        <v>54</v>
      </c>
      <c r="C25" s="54" t="s">
        <v>0</v>
      </c>
      <c r="D25" s="54">
        <v>3</v>
      </c>
      <c r="E25" s="54">
        <v>553</v>
      </c>
      <c r="F25" s="54">
        <v>2</v>
      </c>
      <c r="G25" s="54">
        <v>414</v>
      </c>
      <c r="H25" s="54">
        <v>1</v>
      </c>
      <c r="I25" s="54">
        <v>94</v>
      </c>
      <c r="J25" s="54">
        <v>1</v>
      </c>
      <c r="K25" s="54">
        <v>393</v>
      </c>
      <c r="L25" s="54">
        <v>1</v>
      </c>
      <c r="M25" s="54">
        <v>354</v>
      </c>
      <c r="N25" s="54">
        <v>2</v>
      </c>
      <c r="O25" s="54">
        <v>477</v>
      </c>
      <c r="P25" s="9">
        <f t="shared" si="0"/>
        <v>10</v>
      </c>
      <c r="Q25" s="68">
        <f t="shared" si="0"/>
        <v>2285</v>
      </c>
      <c r="R25" s="33"/>
      <c r="S25" s="6">
        <v>2</v>
      </c>
    </row>
    <row r="26" spans="1:19" ht="12">
      <c r="A26" s="14">
        <v>24</v>
      </c>
      <c r="B26" s="54" t="s">
        <v>168</v>
      </c>
      <c r="C26" s="54" t="s">
        <v>37</v>
      </c>
      <c r="D26" s="54">
        <v>2</v>
      </c>
      <c r="E26" s="54">
        <v>420</v>
      </c>
      <c r="F26" s="54">
        <v>1</v>
      </c>
      <c r="G26" s="54">
        <v>250</v>
      </c>
      <c r="H26" s="54">
        <v>3</v>
      </c>
      <c r="I26" s="54">
        <v>587</v>
      </c>
      <c r="J26" s="54">
        <v>1</v>
      </c>
      <c r="K26" s="54">
        <v>280</v>
      </c>
      <c r="L26" s="54">
        <v>2</v>
      </c>
      <c r="M26" s="54">
        <v>543</v>
      </c>
      <c r="N26" s="54">
        <v>1</v>
      </c>
      <c r="O26" s="54">
        <v>40</v>
      </c>
      <c r="P26" s="9">
        <f t="shared" si="0"/>
        <v>10</v>
      </c>
      <c r="Q26" s="68">
        <f t="shared" si="0"/>
        <v>2120</v>
      </c>
      <c r="R26" s="33"/>
      <c r="S26" s="6">
        <v>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W36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23</v>
      </c>
      <c r="C1" s="23" t="s">
        <v>174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6"/>
      <c r="C3" s="36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36">SUM(D3+F3+H3+J3+L3+N3)</f>
        <v>0</v>
      </c>
      <c r="Q3" s="8">
        <f t="shared" si="0"/>
        <v>0</v>
      </c>
      <c r="R3" s="33"/>
      <c r="S3" s="6">
        <f aca="true" t="shared" si="1" ref="S3:S17">SUM(W3)</f>
        <v>102</v>
      </c>
      <c r="U3" s="16">
        <v>34</v>
      </c>
      <c r="V3" s="16">
        <v>3</v>
      </c>
      <c r="W3" s="17">
        <f aca="true" t="shared" si="2" ref="W3:W17">SUM(U3*V3)</f>
        <v>102</v>
      </c>
    </row>
    <row r="4" spans="1:23" ht="12">
      <c r="A4" s="14">
        <v>2</v>
      </c>
      <c r="B4" s="36"/>
      <c r="C4" s="36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91.80000000000001</v>
      </c>
      <c r="U4" s="16">
        <v>34</v>
      </c>
      <c r="V4" s="16">
        <v>2.7</v>
      </c>
      <c r="W4" s="17">
        <f t="shared" si="2"/>
        <v>91.80000000000001</v>
      </c>
    </row>
    <row r="5" spans="1:23" ht="12">
      <c r="A5" s="14">
        <v>3</v>
      </c>
      <c r="B5" s="36"/>
      <c r="C5" s="36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81.6</v>
      </c>
      <c r="U5" s="16">
        <v>34</v>
      </c>
      <c r="V5" s="19">
        <v>2.4</v>
      </c>
      <c r="W5" s="17">
        <f t="shared" si="2"/>
        <v>81.6</v>
      </c>
    </row>
    <row r="6" spans="1:23" ht="12">
      <c r="A6" s="14">
        <v>4</v>
      </c>
      <c r="B6" s="38"/>
      <c r="C6" s="38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74.80000000000001</v>
      </c>
      <c r="U6" s="16">
        <v>34</v>
      </c>
      <c r="V6" s="16">
        <v>2.2</v>
      </c>
      <c r="W6" s="17">
        <f t="shared" si="2"/>
        <v>74.80000000000001</v>
      </c>
    </row>
    <row r="7" spans="1:23" ht="12">
      <c r="A7" s="14">
        <v>5</v>
      </c>
      <c r="B7" s="38"/>
      <c r="C7" s="38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68</v>
      </c>
      <c r="U7" s="16">
        <v>34</v>
      </c>
      <c r="V7" s="16">
        <v>2</v>
      </c>
      <c r="W7" s="17">
        <f t="shared" si="2"/>
        <v>68</v>
      </c>
    </row>
    <row r="8" spans="1:23" ht="12">
      <c r="A8" s="14">
        <v>6</v>
      </c>
      <c r="B8" s="36"/>
      <c r="C8" s="36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64.6</v>
      </c>
      <c r="U8" s="16">
        <v>34</v>
      </c>
      <c r="V8" s="16">
        <v>1.9</v>
      </c>
      <c r="W8" s="17">
        <f t="shared" si="2"/>
        <v>64.6</v>
      </c>
    </row>
    <row r="9" spans="1:23" ht="12">
      <c r="A9" s="14">
        <v>7</v>
      </c>
      <c r="B9" s="36"/>
      <c r="C9" s="36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61.2</v>
      </c>
      <c r="U9" s="16">
        <v>34</v>
      </c>
      <c r="V9" s="16">
        <v>1.8</v>
      </c>
      <c r="W9" s="17">
        <f t="shared" si="2"/>
        <v>61.2</v>
      </c>
    </row>
    <row r="10" spans="1:23" ht="12">
      <c r="A10" s="14">
        <v>8</v>
      </c>
      <c r="B10" s="38"/>
      <c r="C10" s="38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57.800000000000004</v>
      </c>
      <c r="U10" s="16">
        <v>34</v>
      </c>
      <c r="V10" s="16">
        <v>1.7000000000000002</v>
      </c>
      <c r="W10" s="17">
        <f t="shared" si="2"/>
        <v>57.800000000000004</v>
      </c>
    </row>
    <row r="11" spans="1:23" ht="12">
      <c r="A11" s="14">
        <v>9</v>
      </c>
      <c r="B11" s="38"/>
      <c r="C11" s="38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54.400000000000006</v>
      </c>
      <c r="U11" s="16">
        <v>34</v>
      </c>
      <c r="V11" s="16">
        <v>1.6</v>
      </c>
      <c r="W11" s="17">
        <f t="shared" si="2"/>
        <v>54.400000000000006</v>
      </c>
    </row>
    <row r="12" spans="1:23" ht="12">
      <c r="A12" s="14">
        <v>10</v>
      </c>
      <c r="B12" s="36"/>
      <c r="C12" s="36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51</v>
      </c>
      <c r="U12" s="16">
        <v>34</v>
      </c>
      <c r="V12" s="16">
        <v>1.5</v>
      </c>
      <c r="W12" s="17">
        <f t="shared" si="2"/>
        <v>51</v>
      </c>
    </row>
    <row r="13" spans="1:23" ht="12">
      <c r="A13" s="14">
        <v>11</v>
      </c>
      <c r="B13" s="38"/>
      <c r="C13" s="38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47.599999999999994</v>
      </c>
      <c r="U13" s="16">
        <v>34</v>
      </c>
      <c r="V13" s="16">
        <v>1.4</v>
      </c>
      <c r="W13" s="17">
        <f t="shared" si="2"/>
        <v>47.599999999999994</v>
      </c>
    </row>
    <row r="14" spans="1:23" ht="12">
      <c r="A14" s="14">
        <v>12</v>
      </c>
      <c r="B14" s="38"/>
      <c r="C14" s="38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44.2</v>
      </c>
      <c r="U14" s="16">
        <v>34</v>
      </c>
      <c r="V14" s="16">
        <v>1.3</v>
      </c>
      <c r="W14" s="17">
        <f t="shared" si="2"/>
        <v>44.2</v>
      </c>
    </row>
    <row r="15" spans="1:23" ht="12">
      <c r="A15" s="14">
        <v>13</v>
      </c>
      <c r="B15" s="39"/>
      <c r="C15" s="36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40.8</v>
      </c>
      <c r="U15" s="16">
        <v>34</v>
      </c>
      <c r="V15" s="19">
        <v>1.2</v>
      </c>
      <c r="W15" s="17">
        <f t="shared" si="2"/>
        <v>40.8</v>
      </c>
    </row>
    <row r="16" spans="1:23" ht="12">
      <c r="A16" s="14">
        <v>14</v>
      </c>
      <c r="B16" s="38"/>
      <c r="C16" s="38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37.400000000000006</v>
      </c>
      <c r="U16" s="16">
        <v>34</v>
      </c>
      <c r="V16" s="16">
        <v>1.1</v>
      </c>
      <c r="W16" s="17">
        <f t="shared" si="2"/>
        <v>37.400000000000006</v>
      </c>
    </row>
    <row r="17" spans="1:23" ht="12">
      <c r="A17" s="14">
        <v>15</v>
      </c>
      <c r="B17" s="36"/>
      <c r="C17" s="36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34</v>
      </c>
      <c r="U17" s="16">
        <v>34</v>
      </c>
      <c r="V17" s="16">
        <v>1</v>
      </c>
      <c r="W17" s="17">
        <f t="shared" si="2"/>
        <v>34</v>
      </c>
    </row>
    <row r="18" spans="1:19" ht="12">
      <c r="A18" s="14">
        <v>16</v>
      </c>
      <c r="B18" s="38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19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18</v>
      </c>
    </row>
    <row r="20" spans="1:19" ht="12">
      <c r="A20" s="14">
        <v>18</v>
      </c>
      <c r="B20" s="41"/>
      <c r="C20" s="42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17</v>
      </c>
    </row>
    <row r="21" spans="1:19" ht="12">
      <c r="A21" s="14">
        <v>19</v>
      </c>
      <c r="B21" s="36"/>
      <c r="C21" s="36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16</v>
      </c>
    </row>
    <row r="22" spans="1:19" ht="12">
      <c r="A22" s="14">
        <v>20</v>
      </c>
      <c r="B22" s="36"/>
      <c r="C22" s="36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15</v>
      </c>
    </row>
    <row r="23" spans="1:19" ht="12">
      <c r="A23" s="14">
        <v>21</v>
      </c>
      <c r="B23" s="40"/>
      <c r="C23" s="37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14</v>
      </c>
    </row>
    <row r="24" spans="1:19" ht="12">
      <c r="A24" s="14">
        <v>22</v>
      </c>
      <c r="B24" s="38"/>
      <c r="C24" s="38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13</v>
      </c>
    </row>
    <row r="25" spans="1:19" ht="12">
      <c r="A25" s="14">
        <v>23</v>
      </c>
      <c r="B25" s="36"/>
      <c r="C25" s="36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12</v>
      </c>
    </row>
    <row r="26" spans="1:19" ht="12">
      <c r="A26" s="14">
        <v>24</v>
      </c>
      <c r="B26" s="36"/>
      <c r="C26" s="36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11</v>
      </c>
    </row>
    <row r="27" spans="1:19" ht="12">
      <c r="A27" s="14">
        <v>25</v>
      </c>
      <c r="B27" s="36"/>
      <c r="C27" s="36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10</v>
      </c>
    </row>
    <row r="28" spans="1:19" ht="12">
      <c r="A28" s="14">
        <v>26</v>
      </c>
      <c r="B28" s="36"/>
      <c r="C28" s="36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9</v>
      </c>
    </row>
    <row r="29" spans="1:19" ht="12">
      <c r="A29" s="14">
        <v>27</v>
      </c>
      <c r="B29" s="36"/>
      <c r="C29" s="36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8</v>
      </c>
    </row>
    <row r="30" spans="1:19" ht="12">
      <c r="A30" s="14">
        <v>28</v>
      </c>
      <c r="B30" s="36"/>
      <c r="C30" s="36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7</v>
      </c>
    </row>
    <row r="31" spans="1:19" ht="12">
      <c r="A31" s="14">
        <v>29</v>
      </c>
      <c r="B31" s="36"/>
      <c r="C31" s="36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6</v>
      </c>
    </row>
    <row r="32" spans="1:19" ht="12">
      <c r="A32" s="14">
        <v>30</v>
      </c>
      <c r="B32" s="36"/>
      <c r="C32" s="36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5</v>
      </c>
    </row>
    <row r="33" spans="1:19" ht="12">
      <c r="A33" s="14">
        <v>31</v>
      </c>
      <c r="B33" s="36"/>
      <c r="C33" s="36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4</v>
      </c>
    </row>
    <row r="34" spans="1:19" ht="12">
      <c r="A34" s="14">
        <v>32</v>
      </c>
      <c r="B34" s="36"/>
      <c r="C34" s="36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3</v>
      </c>
    </row>
    <row r="35" spans="1:19" ht="12">
      <c r="A35" s="14">
        <v>33</v>
      </c>
      <c r="B35" s="36"/>
      <c r="C35" s="36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2</v>
      </c>
    </row>
    <row r="36" spans="1:19" ht="12">
      <c r="A36" s="14">
        <v>34</v>
      </c>
      <c r="B36" s="38"/>
      <c r="C36" s="38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8080"/>
  </sheetPr>
  <dimension ref="A1:W26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64</v>
      </c>
      <c r="C1" s="23" t="s">
        <v>175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6"/>
      <c r="C3" s="36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26">SUM(D3+F3+H3+J3+L3+N3)</f>
        <v>0</v>
      </c>
      <c r="Q3" s="8">
        <f t="shared" si="0"/>
        <v>0</v>
      </c>
      <c r="R3" s="33"/>
      <c r="S3" s="6">
        <f>SUM(W3)</f>
        <v>72</v>
      </c>
      <c r="U3" s="16">
        <v>24</v>
      </c>
      <c r="V3" s="16">
        <v>3</v>
      </c>
      <c r="W3" s="17">
        <f aca="true" t="shared" si="1" ref="W3:W17">SUM(U3*V3)</f>
        <v>72</v>
      </c>
    </row>
    <row r="4" spans="1:23" ht="12">
      <c r="A4" s="14">
        <v>2</v>
      </c>
      <c r="B4" s="36"/>
      <c r="C4" s="36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aca="true" t="shared" si="2" ref="S4:S17">SUM(W4)</f>
        <v>64.80000000000001</v>
      </c>
      <c r="U4" s="16">
        <v>24</v>
      </c>
      <c r="V4" s="16">
        <v>2.7</v>
      </c>
      <c r="W4" s="17">
        <f t="shared" si="1"/>
        <v>64.80000000000001</v>
      </c>
    </row>
    <row r="5" spans="1:23" ht="12">
      <c r="A5" s="14">
        <v>3</v>
      </c>
      <c r="B5" s="36"/>
      <c r="C5" s="36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2"/>
        <v>57.599999999999994</v>
      </c>
      <c r="U5" s="16">
        <v>24</v>
      </c>
      <c r="V5" s="19">
        <v>2.4</v>
      </c>
      <c r="W5" s="17">
        <f t="shared" si="1"/>
        <v>57.599999999999994</v>
      </c>
    </row>
    <row r="6" spans="1:23" ht="12">
      <c r="A6" s="14">
        <v>4</v>
      </c>
      <c r="B6" s="38"/>
      <c r="C6" s="38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2"/>
        <v>52.800000000000004</v>
      </c>
      <c r="U6" s="16">
        <v>24</v>
      </c>
      <c r="V6" s="16">
        <v>2.2</v>
      </c>
      <c r="W6" s="17">
        <f t="shared" si="1"/>
        <v>52.800000000000004</v>
      </c>
    </row>
    <row r="7" spans="1:23" ht="12">
      <c r="A7" s="14">
        <v>5</v>
      </c>
      <c r="B7" s="38"/>
      <c r="C7" s="38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2"/>
        <v>48</v>
      </c>
      <c r="U7" s="16">
        <v>24</v>
      </c>
      <c r="V7" s="16">
        <v>2</v>
      </c>
      <c r="W7" s="17">
        <f t="shared" si="1"/>
        <v>48</v>
      </c>
    </row>
    <row r="8" spans="1:23" ht="12">
      <c r="A8" s="14">
        <v>6</v>
      </c>
      <c r="B8" s="36"/>
      <c r="C8" s="36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2"/>
        <v>45.599999999999994</v>
      </c>
      <c r="U8" s="16">
        <v>24</v>
      </c>
      <c r="V8" s="16">
        <v>1.9</v>
      </c>
      <c r="W8" s="17">
        <f t="shared" si="1"/>
        <v>45.599999999999994</v>
      </c>
    </row>
    <row r="9" spans="1:23" ht="12">
      <c r="A9" s="14">
        <v>7</v>
      </c>
      <c r="B9" s="36"/>
      <c r="C9" s="36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2"/>
        <v>43.2</v>
      </c>
      <c r="U9" s="16">
        <v>24</v>
      </c>
      <c r="V9" s="16">
        <v>1.8</v>
      </c>
      <c r="W9" s="17">
        <f t="shared" si="1"/>
        <v>43.2</v>
      </c>
    </row>
    <row r="10" spans="1:23" ht="12">
      <c r="A10" s="14">
        <v>8</v>
      </c>
      <c r="B10" s="38"/>
      <c r="C10" s="38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2"/>
        <v>40.800000000000004</v>
      </c>
      <c r="U10" s="16">
        <v>24</v>
      </c>
      <c r="V10" s="16">
        <v>1.7000000000000002</v>
      </c>
      <c r="W10" s="17">
        <f t="shared" si="1"/>
        <v>40.800000000000004</v>
      </c>
    </row>
    <row r="11" spans="1:23" ht="12">
      <c r="A11" s="14">
        <v>9</v>
      </c>
      <c r="B11" s="38"/>
      <c r="C11" s="38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2"/>
        <v>38.400000000000006</v>
      </c>
      <c r="U11" s="16">
        <v>24</v>
      </c>
      <c r="V11" s="16">
        <v>1.6</v>
      </c>
      <c r="W11" s="17">
        <f t="shared" si="1"/>
        <v>38.400000000000006</v>
      </c>
    </row>
    <row r="12" spans="1:23" ht="12">
      <c r="A12" s="14">
        <v>10</v>
      </c>
      <c r="B12" s="36"/>
      <c r="C12" s="36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2"/>
        <v>36</v>
      </c>
      <c r="U12" s="16">
        <v>24</v>
      </c>
      <c r="V12" s="16">
        <v>1.5</v>
      </c>
      <c r="W12" s="17">
        <f t="shared" si="1"/>
        <v>36</v>
      </c>
    </row>
    <row r="13" spans="1:23" ht="12">
      <c r="A13" s="14">
        <v>11</v>
      </c>
      <c r="B13" s="38"/>
      <c r="C13" s="38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2"/>
        <v>33.599999999999994</v>
      </c>
      <c r="U13" s="16">
        <v>24</v>
      </c>
      <c r="V13" s="16">
        <v>1.4</v>
      </c>
      <c r="W13" s="17">
        <f t="shared" si="1"/>
        <v>33.599999999999994</v>
      </c>
    </row>
    <row r="14" spans="1:23" ht="12">
      <c r="A14" s="14">
        <v>12</v>
      </c>
      <c r="B14" s="38"/>
      <c r="C14" s="38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2"/>
        <v>31.200000000000003</v>
      </c>
      <c r="U14" s="16">
        <v>24</v>
      </c>
      <c r="V14" s="16">
        <v>1.3</v>
      </c>
      <c r="W14" s="17">
        <f t="shared" si="1"/>
        <v>31.200000000000003</v>
      </c>
    </row>
    <row r="15" spans="1:23" ht="12">
      <c r="A15" s="14">
        <v>13</v>
      </c>
      <c r="B15" s="39"/>
      <c r="C15" s="36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2"/>
        <v>28.799999999999997</v>
      </c>
      <c r="U15" s="16">
        <v>24</v>
      </c>
      <c r="V15" s="19">
        <v>1.2</v>
      </c>
      <c r="W15" s="17">
        <f t="shared" si="1"/>
        <v>28.799999999999997</v>
      </c>
    </row>
    <row r="16" spans="1:23" ht="12">
      <c r="A16" s="14">
        <v>14</v>
      </c>
      <c r="B16" s="38"/>
      <c r="C16" s="38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2"/>
        <v>26.400000000000002</v>
      </c>
      <c r="U16" s="16">
        <v>24</v>
      </c>
      <c r="V16" s="16">
        <v>1.1</v>
      </c>
      <c r="W16" s="17">
        <f t="shared" si="1"/>
        <v>26.400000000000002</v>
      </c>
    </row>
    <row r="17" spans="1:23" ht="12">
      <c r="A17" s="14">
        <v>15</v>
      </c>
      <c r="B17" s="36"/>
      <c r="C17" s="36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2"/>
        <v>24</v>
      </c>
      <c r="U17" s="16">
        <v>24</v>
      </c>
      <c r="V17" s="16">
        <v>1</v>
      </c>
      <c r="W17" s="17">
        <f t="shared" si="1"/>
        <v>24</v>
      </c>
    </row>
    <row r="18" spans="1:19" ht="12">
      <c r="A18" s="14">
        <v>16</v>
      </c>
      <c r="B18" s="36"/>
      <c r="C18" s="36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9</v>
      </c>
    </row>
    <row r="19" spans="1:19" ht="12">
      <c r="A19" s="14">
        <v>17</v>
      </c>
      <c r="B19" s="36"/>
      <c r="C19" s="36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8</v>
      </c>
    </row>
    <row r="20" spans="1:19" ht="12">
      <c r="A20" s="14">
        <v>18</v>
      </c>
      <c r="B20" s="36"/>
      <c r="C20" s="36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7</v>
      </c>
    </row>
    <row r="21" spans="1:19" ht="12">
      <c r="A21" s="14">
        <v>19</v>
      </c>
      <c r="B21" s="36"/>
      <c r="C21" s="36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6</v>
      </c>
    </row>
    <row r="22" spans="1:19" ht="12">
      <c r="A22" s="14">
        <v>20</v>
      </c>
      <c r="B22" s="36"/>
      <c r="C22" s="36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5</v>
      </c>
    </row>
    <row r="23" spans="1:19" ht="12">
      <c r="A23" s="14">
        <v>21</v>
      </c>
      <c r="B23" s="36"/>
      <c r="C23" s="36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4</v>
      </c>
    </row>
    <row r="24" spans="1:19" ht="12">
      <c r="A24" s="14">
        <v>22</v>
      </c>
      <c r="B24" s="36"/>
      <c r="C24" s="36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3</v>
      </c>
    </row>
    <row r="25" spans="1:19" ht="12">
      <c r="A25" s="14">
        <v>23</v>
      </c>
      <c r="B25" s="36"/>
      <c r="C25" s="36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2</v>
      </c>
    </row>
    <row r="26" spans="1:19" ht="12">
      <c r="A26" s="14">
        <v>24</v>
      </c>
      <c r="B26" s="38"/>
      <c r="C26" s="38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3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129</v>
      </c>
      <c r="C1" s="23" t="s">
        <v>176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6"/>
      <c r="C3" s="36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36">SUM(D3+F3+H3+J3+L3+N3)</f>
        <v>0</v>
      </c>
      <c r="Q3" s="8">
        <f t="shared" si="0"/>
        <v>0</v>
      </c>
      <c r="R3" s="33"/>
      <c r="S3" s="6">
        <f aca="true" t="shared" si="1" ref="S3:S17">SUM(W3)</f>
        <v>102</v>
      </c>
      <c r="U3" s="16">
        <v>34</v>
      </c>
      <c r="V3" s="16">
        <v>3</v>
      </c>
      <c r="W3" s="17">
        <f aca="true" t="shared" si="2" ref="W3:W17">SUM(U3*V3)</f>
        <v>102</v>
      </c>
    </row>
    <row r="4" spans="1:23" ht="12">
      <c r="A4" s="14">
        <v>2</v>
      </c>
      <c r="B4" s="36"/>
      <c r="C4" s="36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91.80000000000001</v>
      </c>
      <c r="U4" s="16">
        <v>34</v>
      </c>
      <c r="V4" s="16">
        <v>2.7</v>
      </c>
      <c r="W4" s="17">
        <f t="shared" si="2"/>
        <v>91.80000000000001</v>
      </c>
    </row>
    <row r="5" spans="1:23" ht="12">
      <c r="A5" s="14">
        <v>3</v>
      </c>
      <c r="B5" s="36"/>
      <c r="C5" s="36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81.6</v>
      </c>
      <c r="U5" s="16">
        <v>34</v>
      </c>
      <c r="V5" s="19">
        <v>2.4</v>
      </c>
      <c r="W5" s="17">
        <f t="shared" si="2"/>
        <v>81.6</v>
      </c>
    </row>
    <row r="6" spans="1:23" ht="12">
      <c r="A6" s="14">
        <v>4</v>
      </c>
      <c r="B6" s="38"/>
      <c r="C6" s="38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74.80000000000001</v>
      </c>
      <c r="U6" s="16">
        <v>34</v>
      </c>
      <c r="V6" s="16">
        <v>2.2</v>
      </c>
      <c r="W6" s="17">
        <f t="shared" si="2"/>
        <v>74.80000000000001</v>
      </c>
    </row>
    <row r="7" spans="1:23" ht="12">
      <c r="A7" s="14">
        <v>5</v>
      </c>
      <c r="B7" s="38"/>
      <c r="C7" s="38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68</v>
      </c>
      <c r="U7" s="16">
        <v>34</v>
      </c>
      <c r="V7" s="16">
        <v>2</v>
      </c>
      <c r="W7" s="17">
        <f t="shared" si="2"/>
        <v>68</v>
      </c>
    </row>
    <row r="8" spans="1:23" ht="12">
      <c r="A8" s="14">
        <v>6</v>
      </c>
      <c r="B8" s="36"/>
      <c r="C8" s="36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64.6</v>
      </c>
      <c r="U8" s="16">
        <v>34</v>
      </c>
      <c r="V8" s="16">
        <v>1.9</v>
      </c>
      <c r="W8" s="17">
        <f t="shared" si="2"/>
        <v>64.6</v>
      </c>
    </row>
    <row r="9" spans="1:23" ht="12">
      <c r="A9" s="14">
        <v>7</v>
      </c>
      <c r="B9" s="36"/>
      <c r="C9" s="36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61.2</v>
      </c>
      <c r="U9" s="16">
        <v>34</v>
      </c>
      <c r="V9" s="16">
        <v>1.8</v>
      </c>
      <c r="W9" s="17">
        <f t="shared" si="2"/>
        <v>61.2</v>
      </c>
    </row>
    <row r="10" spans="1:23" ht="12">
      <c r="A10" s="14">
        <v>8</v>
      </c>
      <c r="B10" s="38"/>
      <c r="C10" s="38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57.800000000000004</v>
      </c>
      <c r="U10" s="16">
        <v>34</v>
      </c>
      <c r="V10" s="16">
        <v>1.7000000000000002</v>
      </c>
      <c r="W10" s="17">
        <f t="shared" si="2"/>
        <v>57.800000000000004</v>
      </c>
    </row>
    <row r="11" spans="1:23" ht="12">
      <c r="A11" s="14">
        <v>9</v>
      </c>
      <c r="B11" s="38"/>
      <c r="C11" s="38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54.400000000000006</v>
      </c>
      <c r="U11" s="16">
        <v>34</v>
      </c>
      <c r="V11" s="16">
        <v>1.6</v>
      </c>
      <c r="W11" s="17">
        <f t="shared" si="2"/>
        <v>54.400000000000006</v>
      </c>
    </row>
    <row r="12" spans="1:23" ht="12">
      <c r="A12" s="14">
        <v>10</v>
      </c>
      <c r="B12" s="36"/>
      <c r="C12" s="36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51</v>
      </c>
      <c r="U12" s="16">
        <v>34</v>
      </c>
      <c r="V12" s="16">
        <v>1.5</v>
      </c>
      <c r="W12" s="17">
        <f t="shared" si="2"/>
        <v>51</v>
      </c>
    </row>
    <row r="13" spans="1:23" ht="12">
      <c r="A13" s="14">
        <v>11</v>
      </c>
      <c r="B13" s="38"/>
      <c r="C13" s="38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47.599999999999994</v>
      </c>
      <c r="U13" s="16">
        <v>34</v>
      </c>
      <c r="V13" s="16">
        <v>1.4</v>
      </c>
      <c r="W13" s="17">
        <f t="shared" si="2"/>
        <v>47.599999999999994</v>
      </c>
    </row>
    <row r="14" spans="1:23" ht="12">
      <c r="A14" s="14">
        <v>12</v>
      </c>
      <c r="B14" s="38"/>
      <c r="C14" s="38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44.2</v>
      </c>
      <c r="U14" s="16">
        <v>34</v>
      </c>
      <c r="V14" s="16">
        <v>1.3</v>
      </c>
      <c r="W14" s="17">
        <f t="shared" si="2"/>
        <v>44.2</v>
      </c>
    </row>
    <row r="15" spans="1:23" ht="12">
      <c r="A15" s="14">
        <v>13</v>
      </c>
      <c r="B15" s="39"/>
      <c r="C15" s="36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40.8</v>
      </c>
      <c r="U15" s="16">
        <v>34</v>
      </c>
      <c r="V15" s="19">
        <v>1.2</v>
      </c>
      <c r="W15" s="17">
        <f t="shared" si="2"/>
        <v>40.8</v>
      </c>
    </row>
    <row r="16" spans="1:23" ht="12">
      <c r="A16" s="14">
        <v>14</v>
      </c>
      <c r="B16" s="38"/>
      <c r="C16" s="38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37.400000000000006</v>
      </c>
      <c r="U16" s="16">
        <v>34</v>
      </c>
      <c r="V16" s="16">
        <v>1.1</v>
      </c>
      <c r="W16" s="17">
        <f t="shared" si="2"/>
        <v>37.400000000000006</v>
      </c>
    </row>
    <row r="17" spans="1:23" ht="12">
      <c r="A17" s="14">
        <v>15</v>
      </c>
      <c r="B17" s="36"/>
      <c r="C17" s="36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34</v>
      </c>
      <c r="U17" s="16">
        <v>34</v>
      </c>
      <c r="V17" s="16">
        <v>1</v>
      </c>
      <c r="W17" s="17">
        <f t="shared" si="2"/>
        <v>34</v>
      </c>
    </row>
    <row r="18" spans="1:19" ht="12">
      <c r="A18" s="14">
        <v>16</v>
      </c>
      <c r="B18" s="38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19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18</v>
      </c>
    </row>
    <row r="20" spans="1:19" ht="12">
      <c r="A20" s="14">
        <v>18</v>
      </c>
      <c r="B20" s="41"/>
      <c r="C20" s="42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17</v>
      </c>
    </row>
    <row r="21" spans="1:19" ht="12">
      <c r="A21" s="14">
        <v>19</v>
      </c>
      <c r="B21" s="36"/>
      <c r="C21" s="36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16</v>
      </c>
    </row>
    <row r="22" spans="1:19" ht="12">
      <c r="A22" s="14">
        <v>20</v>
      </c>
      <c r="B22" s="36"/>
      <c r="C22" s="36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15</v>
      </c>
    </row>
    <row r="23" spans="1:19" ht="12">
      <c r="A23" s="14">
        <v>21</v>
      </c>
      <c r="B23" s="40"/>
      <c r="C23" s="37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14</v>
      </c>
    </row>
    <row r="24" spans="1:19" ht="12">
      <c r="A24" s="14">
        <v>22</v>
      </c>
      <c r="B24" s="38"/>
      <c r="C24" s="38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13</v>
      </c>
    </row>
    <row r="25" spans="1:19" ht="12">
      <c r="A25" s="14">
        <v>23</v>
      </c>
      <c r="B25" s="36"/>
      <c r="C25" s="36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12</v>
      </c>
    </row>
    <row r="26" spans="1:19" ht="12">
      <c r="A26" s="14">
        <v>24</v>
      </c>
      <c r="B26" s="36"/>
      <c r="C26" s="36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11</v>
      </c>
    </row>
    <row r="27" spans="1:19" ht="12">
      <c r="A27" s="14">
        <v>25</v>
      </c>
      <c r="B27" s="36"/>
      <c r="C27" s="36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10</v>
      </c>
    </row>
    <row r="28" spans="1:19" ht="12">
      <c r="A28" s="14">
        <v>26</v>
      </c>
      <c r="B28" s="36"/>
      <c r="C28" s="36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9</v>
      </c>
    </row>
    <row r="29" spans="1:19" ht="12">
      <c r="A29" s="14">
        <v>27</v>
      </c>
      <c r="B29" s="36"/>
      <c r="C29" s="36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8</v>
      </c>
    </row>
    <row r="30" spans="1:19" ht="12">
      <c r="A30" s="14">
        <v>28</v>
      </c>
      <c r="B30" s="36"/>
      <c r="C30" s="36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7</v>
      </c>
    </row>
    <row r="31" spans="1:19" ht="12">
      <c r="A31" s="14">
        <v>29</v>
      </c>
      <c r="B31" s="36"/>
      <c r="C31" s="36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6</v>
      </c>
    </row>
    <row r="32" spans="1:19" ht="12">
      <c r="A32" s="14">
        <v>30</v>
      </c>
      <c r="B32" s="36"/>
      <c r="C32" s="36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5</v>
      </c>
    </row>
    <row r="33" spans="1:19" ht="12">
      <c r="A33" s="14">
        <v>31</v>
      </c>
      <c r="B33" s="36"/>
      <c r="C33" s="36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4</v>
      </c>
    </row>
    <row r="34" spans="1:19" ht="12">
      <c r="A34" s="14">
        <v>32</v>
      </c>
      <c r="B34" s="36"/>
      <c r="C34" s="36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3</v>
      </c>
    </row>
    <row r="35" spans="1:19" ht="12">
      <c r="A35" s="14">
        <v>33</v>
      </c>
      <c r="B35" s="36"/>
      <c r="C35" s="36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2</v>
      </c>
    </row>
    <row r="36" spans="1:19" ht="12">
      <c r="A36" s="14">
        <v>34</v>
      </c>
      <c r="B36" s="38"/>
      <c r="C36" s="38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00"/>
  </sheetPr>
  <dimension ref="A1:W3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30</v>
      </c>
      <c r="C1" s="23" t="s">
        <v>177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6"/>
      <c r="C3" s="36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36">SUM(D3+F3+H3+J3+L3+N3)</f>
        <v>0</v>
      </c>
      <c r="Q3" s="8">
        <f t="shared" si="0"/>
        <v>0</v>
      </c>
      <c r="R3" s="33"/>
      <c r="S3" s="6">
        <f aca="true" t="shared" si="1" ref="S3:S17">SUM(W3)</f>
        <v>102</v>
      </c>
      <c r="U3" s="16">
        <v>34</v>
      </c>
      <c r="V3" s="16">
        <v>3</v>
      </c>
      <c r="W3" s="17">
        <f aca="true" t="shared" si="2" ref="W3:W17">SUM(U3*V3)</f>
        <v>102</v>
      </c>
    </row>
    <row r="4" spans="1:23" ht="12">
      <c r="A4" s="14">
        <v>2</v>
      </c>
      <c r="B4" s="36"/>
      <c r="C4" s="36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91.80000000000001</v>
      </c>
      <c r="U4" s="16">
        <v>34</v>
      </c>
      <c r="V4" s="16">
        <v>2.7</v>
      </c>
      <c r="W4" s="17">
        <f t="shared" si="2"/>
        <v>91.80000000000001</v>
      </c>
    </row>
    <row r="5" spans="1:23" ht="12">
      <c r="A5" s="14">
        <v>3</v>
      </c>
      <c r="B5" s="36"/>
      <c r="C5" s="36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81.6</v>
      </c>
      <c r="U5" s="16">
        <v>34</v>
      </c>
      <c r="V5" s="19">
        <v>2.4</v>
      </c>
      <c r="W5" s="17">
        <f t="shared" si="2"/>
        <v>81.6</v>
      </c>
    </row>
    <row r="6" spans="1:23" ht="12">
      <c r="A6" s="14">
        <v>4</v>
      </c>
      <c r="B6" s="38"/>
      <c r="C6" s="38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74.80000000000001</v>
      </c>
      <c r="U6" s="16">
        <v>34</v>
      </c>
      <c r="V6" s="16">
        <v>2.2</v>
      </c>
      <c r="W6" s="17">
        <f t="shared" si="2"/>
        <v>74.80000000000001</v>
      </c>
    </row>
    <row r="7" spans="1:23" ht="12">
      <c r="A7" s="14">
        <v>5</v>
      </c>
      <c r="B7" s="38"/>
      <c r="C7" s="38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68</v>
      </c>
      <c r="U7" s="16">
        <v>34</v>
      </c>
      <c r="V7" s="16">
        <v>2</v>
      </c>
      <c r="W7" s="17">
        <f t="shared" si="2"/>
        <v>68</v>
      </c>
    </row>
    <row r="8" spans="1:23" ht="12">
      <c r="A8" s="14">
        <v>6</v>
      </c>
      <c r="B8" s="36"/>
      <c r="C8" s="36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64.6</v>
      </c>
      <c r="U8" s="16">
        <v>34</v>
      </c>
      <c r="V8" s="16">
        <v>1.9</v>
      </c>
      <c r="W8" s="17">
        <f t="shared" si="2"/>
        <v>64.6</v>
      </c>
    </row>
    <row r="9" spans="1:23" ht="12">
      <c r="A9" s="14">
        <v>7</v>
      </c>
      <c r="B9" s="36"/>
      <c r="C9" s="36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61.2</v>
      </c>
      <c r="U9" s="16">
        <v>34</v>
      </c>
      <c r="V9" s="16">
        <v>1.8</v>
      </c>
      <c r="W9" s="17">
        <f t="shared" si="2"/>
        <v>61.2</v>
      </c>
    </row>
    <row r="10" spans="1:23" ht="12">
      <c r="A10" s="14">
        <v>8</v>
      </c>
      <c r="B10" s="38"/>
      <c r="C10" s="38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57.800000000000004</v>
      </c>
      <c r="U10" s="16">
        <v>34</v>
      </c>
      <c r="V10" s="16">
        <v>1.7000000000000002</v>
      </c>
      <c r="W10" s="17">
        <f t="shared" si="2"/>
        <v>57.800000000000004</v>
      </c>
    </row>
    <row r="11" spans="1:23" ht="12">
      <c r="A11" s="14">
        <v>9</v>
      </c>
      <c r="B11" s="38"/>
      <c r="C11" s="38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54.400000000000006</v>
      </c>
      <c r="U11" s="16">
        <v>34</v>
      </c>
      <c r="V11" s="16">
        <v>1.6</v>
      </c>
      <c r="W11" s="17">
        <f t="shared" si="2"/>
        <v>54.400000000000006</v>
      </c>
    </row>
    <row r="12" spans="1:23" ht="12">
      <c r="A12" s="14">
        <v>10</v>
      </c>
      <c r="B12" s="36"/>
      <c r="C12" s="36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51</v>
      </c>
      <c r="U12" s="16">
        <v>34</v>
      </c>
      <c r="V12" s="16">
        <v>1.5</v>
      </c>
      <c r="W12" s="17">
        <f t="shared" si="2"/>
        <v>51</v>
      </c>
    </row>
    <row r="13" spans="1:23" ht="12">
      <c r="A13" s="14">
        <v>11</v>
      </c>
      <c r="B13" s="38"/>
      <c r="C13" s="38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47.599999999999994</v>
      </c>
      <c r="U13" s="16">
        <v>34</v>
      </c>
      <c r="V13" s="16">
        <v>1.4</v>
      </c>
      <c r="W13" s="17">
        <f t="shared" si="2"/>
        <v>47.599999999999994</v>
      </c>
    </row>
    <row r="14" spans="1:23" ht="12">
      <c r="A14" s="14">
        <v>12</v>
      </c>
      <c r="B14" s="38"/>
      <c r="C14" s="38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44.2</v>
      </c>
      <c r="U14" s="16">
        <v>34</v>
      </c>
      <c r="V14" s="16">
        <v>1.3</v>
      </c>
      <c r="W14" s="17">
        <f t="shared" si="2"/>
        <v>44.2</v>
      </c>
    </row>
    <row r="15" spans="1:23" ht="12">
      <c r="A15" s="14">
        <v>13</v>
      </c>
      <c r="B15" s="39"/>
      <c r="C15" s="36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40.8</v>
      </c>
      <c r="U15" s="16">
        <v>34</v>
      </c>
      <c r="V15" s="19">
        <v>1.2</v>
      </c>
      <c r="W15" s="17">
        <f t="shared" si="2"/>
        <v>40.8</v>
      </c>
    </row>
    <row r="16" spans="1:23" ht="12">
      <c r="A16" s="14">
        <v>14</v>
      </c>
      <c r="B16" s="38"/>
      <c r="C16" s="38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37.400000000000006</v>
      </c>
      <c r="U16" s="16">
        <v>34</v>
      </c>
      <c r="V16" s="16">
        <v>1.1</v>
      </c>
      <c r="W16" s="17">
        <f t="shared" si="2"/>
        <v>37.400000000000006</v>
      </c>
    </row>
    <row r="17" spans="1:23" ht="12">
      <c r="A17" s="14">
        <v>15</v>
      </c>
      <c r="B17" s="36"/>
      <c r="C17" s="36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34</v>
      </c>
      <c r="U17" s="16">
        <v>34</v>
      </c>
      <c r="V17" s="16">
        <v>1</v>
      </c>
      <c r="W17" s="17">
        <f t="shared" si="2"/>
        <v>34</v>
      </c>
    </row>
    <row r="18" spans="1:19" ht="12">
      <c r="A18" s="14">
        <v>16</v>
      </c>
      <c r="B18" s="38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19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18</v>
      </c>
    </row>
    <row r="20" spans="1:19" ht="12">
      <c r="A20" s="14">
        <v>18</v>
      </c>
      <c r="B20" s="41"/>
      <c r="C20" s="42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17</v>
      </c>
    </row>
    <row r="21" spans="1:19" ht="12">
      <c r="A21" s="14">
        <v>19</v>
      </c>
      <c r="B21" s="36"/>
      <c r="C21" s="36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16</v>
      </c>
    </row>
    <row r="22" spans="1:19" ht="12">
      <c r="A22" s="14">
        <v>20</v>
      </c>
      <c r="B22" s="36"/>
      <c r="C22" s="36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15</v>
      </c>
    </row>
    <row r="23" spans="1:19" ht="12">
      <c r="A23" s="14">
        <v>21</v>
      </c>
      <c r="B23" s="40"/>
      <c r="C23" s="37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14</v>
      </c>
    </row>
    <row r="24" spans="1:19" ht="12">
      <c r="A24" s="14">
        <v>22</v>
      </c>
      <c r="B24" s="38"/>
      <c r="C24" s="38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13</v>
      </c>
    </row>
    <row r="25" spans="1:19" ht="12">
      <c r="A25" s="14">
        <v>23</v>
      </c>
      <c r="B25" s="36"/>
      <c r="C25" s="36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12</v>
      </c>
    </row>
    <row r="26" spans="1:19" ht="12">
      <c r="A26" s="14">
        <v>24</v>
      </c>
      <c r="B26" s="36"/>
      <c r="C26" s="36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11</v>
      </c>
    </row>
    <row r="27" spans="1:19" ht="12">
      <c r="A27" s="14">
        <v>25</v>
      </c>
      <c r="B27" s="36"/>
      <c r="C27" s="36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10</v>
      </c>
    </row>
    <row r="28" spans="1:19" ht="12">
      <c r="A28" s="14">
        <v>26</v>
      </c>
      <c r="B28" s="36"/>
      <c r="C28" s="36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9</v>
      </c>
    </row>
    <row r="29" spans="1:19" ht="12">
      <c r="A29" s="14">
        <v>27</v>
      </c>
      <c r="B29" s="36"/>
      <c r="C29" s="36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8</v>
      </c>
    </row>
    <row r="30" spans="1:19" ht="12">
      <c r="A30" s="14">
        <v>28</v>
      </c>
      <c r="B30" s="36"/>
      <c r="C30" s="36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7</v>
      </c>
    </row>
    <row r="31" spans="1:19" ht="12">
      <c r="A31" s="14">
        <v>29</v>
      </c>
      <c r="B31" s="36"/>
      <c r="C31" s="36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6</v>
      </c>
    </row>
    <row r="32" spans="1:19" ht="12">
      <c r="A32" s="14">
        <v>30</v>
      </c>
      <c r="B32" s="36"/>
      <c r="C32" s="36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5</v>
      </c>
    </row>
    <row r="33" spans="1:19" ht="12">
      <c r="A33" s="14">
        <v>31</v>
      </c>
      <c r="B33" s="36"/>
      <c r="C33" s="36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4</v>
      </c>
    </row>
    <row r="34" spans="1:19" ht="12">
      <c r="A34" s="14">
        <v>32</v>
      </c>
      <c r="B34" s="36"/>
      <c r="C34" s="36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3</v>
      </c>
    </row>
    <row r="35" spans="1:19" ht="12">
      <c r="A35" s="14">
        <v>33</v>
      </c>
      <c r="B35" s="36"/>
      <c r="C35" s="36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2</v>
      </c>
    </row>
    <row r="36" spans="1:19" ht="12">
      <c r="A36" s="14">
        <v>34</v>
      </c>
      <c r="B36" s="38"/>
      <c r="C36" s="38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W3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178</v>
      </c>
      <c r="C1" s="23" t="s">
        <v>179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6"/>
      <c r="C3" s="36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36">SUM(D3+F3+H3+J3+L3+N3)</f>
        <v>0</v>
      </c>
      <c r="Q3" s="8">
        <f t="shared" si="0"/>
        <v>0</v>
      </c>
      <c r="R3" s="33"/>
      <c r="S3" s="6">
        <f aca="true" t="shared" si="1" ref="S3:S17">SUM(W3)</f>
        <v>102</v>
      </c>
      <c r="U3" s="16">
        <v>34</v>
      </c>
      <c r="V3" s="16">
        <v>3</v>
      </c>
      <c r="W3" s="17">
        <f aca="true" t="shared" si="2" ref="W3:W17">SUM(U3*V3)</f>
        <v>102</v>
      </c>
    </row>
    <row r="4" spans="1:23" ht="12">
      <c r="A4" s="14">
        <v>2</v>
      </c>
      <c r="B4" s="36"/>
      <c r="C4" s="36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91.80000000000001</v>
      </c>
      <c r="U4" s="16">
        <v>34</v>
      </c>
      <c r="V4" s="16">
        <v>2.7</v>
      </c>
      <c r="W4" s="17">
        <f t="shared" si="2"/>
        <v>91.80000000000001</v>
      </c>
    </row>
    <row r="5" spans="1:23" ht="12">
      <c r="A5" s="14">
        <v>3</v>
      </c>
      <c r="B5" s="36"/>
      <c r="C5" s="36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81.6</v>
      </c>
      <c r="U5" s="16">
        <v>34</v>
      </c>
      <c r="V5" s="19">
        <v>2.4</v>
      </c>
      <c r="W5" s="17">
        <f t="shared" si="2"/>
        <v>81.6</v>
      </c>
    </row>
    <row r="6" spans="1:23" ht="12">
      <c r="A6" s="14">
        <v>4</v>
      </c>
      <c r="B6" s="38"/>
      <c r="C6" s="38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74.80000000000001</v>
      </c>
      <c r="U6" s="16">
        <v>34</v>
      </c>
      <c r="V6" s="16">
        <v>2.2</v>
      </c>
      <c r="W6" s="17">
        <f t="shared" si="2"/>
        <v>74.80000000000001</v>
      </c>
    </row>
    <row r="7" spans="1:23" ht="12">
      <c r="A7" s="14">
        <v>5</v>
      </c>
      <c r="B7" s="38"/>
      <c r="C7" s="38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68</v>
      </c>
      <c r="U7" s="16">
        <v>34</v>
      </c>
      <c r="V7" s="16">
        <v>2</v>
      </c>
      <c r="W7" s="17">
        <f t="shared" si="2"/>
        <v>68</v>
      </c>
    </row>
    <row r="8" spans="1:23" ht="12">
      <c r="A8" s="14">
        <v>6</v>
      </c>
      <c r="B8" s="36"/>
      <c r="C8" s="36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64.6</v>
      </c>
      <c r="U8" s="16">
        <v>34</v>
      </c>
      <c r="V8" s="16">
        <v>1.9</v>
      </c>
      <c r="W8" s="17">
        <f t="shared" si="2"/>
        <v>64.6</v>
      </c>
    </row>
    <row r="9" spans="1:23" ht="12">
      <c r="A9" s="14">
        <v>7</v>
      </c>
      <c r="B9" s="36"/>
      <c r="C9" s="36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61.2</v>
      </c>
      <c r="U9" s="16">
        <v>34</v>
      </c>
      <c r="V9" s="16">
        <v>1.8</v>
      </c>
      <c r="W9" s="17">
        <f t="shared" si="2"/>
        <v>61.2</v>
      </c>
    </row>
    <row r="10" spans="1:23" ht="12">
      <c r="A10" s="14">
        <v>8</v>
      </c>
      <c r="B10" s="38"/>
      <c r="C10" s="38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57.800000000000004</v>
      </c>
      <c r="U10" s="16">
        <v>34</v>
      </c>
      <c r="V10" s="16">
        <v>1.7000000000000002</v>
      </c>
      <c r="W10" s="17">
        <f t="shared" si="2"/>
        <v>57.800000000000004</v>
      </c>
    </row>
    <row r="11" spans="1:23" ht="12">
      <c r="A11" s="14">
        <v>9</v>
      </c>
      <c r="B11" s="38"/>
      <c r="C11" s="38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54.400000000000006</v>
      </c>
      <c r="U11" s="16">
        <v>34</v>
      </c>
      <c r="V11" s="16">
        <v>1.6</v>
      </c>
      <c r="W11" s="17">
        <f t="shared" si="2"/>
        <v>54.400000000000006</v>
      </c>
    </row>
    <row r="12" spans="1:23" ht="12">
      <c r="A12" s="14">
        <v>10</v>
      </c>
      <c r="B12" s="36"/>
      <c r="C12" s="36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51</v>
      </c>
      <c r="U12" s="16">
        <v>34</v>
      </c>
      <c r="V12" s="16">
        <v>1.5</v>
      </c>
      <c r="W12" s="17">
        <f t="shared" si="2"/>
        <v>51</v>
      </c>
    </row>
    <row r="13" spans="1:23" ht="12">
      <c r="A13" s="14">
        <v>11</v>
      </c>
      <c r="B13" s="38"/>
      <c r="C13" s="38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47.599999999999994</v>
      </c>
      <c r="U13" s="16">
        <v>34</v>
      </c>
      <c r="V13" s="16">
        <v>1.4</v>
      </c>
      <c r="W13" s="17">
        <f t="shared" si="2"/>
        <v>47.599999999999994</v>
      </c>
    </row>
    <row r="14" spans="1:23" ht="12">
      <c r="A14" s="14">
        <v>12</v>
      </c>
      <c r="B14" s="38"/>
      <c r="C14" s="38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44.2</v>
      </c>
      <c r="U14" s="16">
        <v>34</v>
      </c>
      <c r="V14" s="16">
        <v>1.3</v>
      </c>
      <c r="W14" s="17">
        <f t="shared" si="2"/>
        <v>44.2</v>
      </c>
    </row>
    <row r="15" spans="1:23" ht="12">
      <c r="A15" s="14">
        <v>13</v>
      </c>
      <c r="B15" s="39"/>
      <c r="C15" s="36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40.8</v>
      </c>
      <c r="U15" s="16">
        <v>34</v>
      </c>
      <c r="V15" s="19">
        <v>1.2</v>
      </c>
      <c r="W15" s="17">
        <f t="shared" si="2"/>
        <v>40.8</v>
      </c>
    </row>
    <row r="16" spans="1:23" ht="12">
      <c r="A16" s="14">
        <v>14</v>
      </c>
      <c r="B16" s="38"/>
      <c r="C16" s="38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37.400000000000006</v>
      </c>
      <c r="U16" s="16">
        <v>34</v>
      </c>
      <c r="V16" s="16">
        <v>1.1</v>
      </c>
      <c r="W16" s="17">
        <f t="shared" si="2"/>
        <v>37.400000000000006</v>
      </c>
    </row>
    <row r="17" spans="1:23" ht="12">
      <c r="A17" s="14">
        <v>15</v>
      </c>
      <c r="B17" s="36"/>
      <c r="C17" s="36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34</v>
      </c>
      <c r="U17" s="16">
        <v>34</v>
      </c>
      <c r="V17" s="16">
        <v>1</v>
      </c>
      <c r="W17" s="17">
        <f t="shared" si="2"/>
        <v>34</v>
      </c>
    </row>
    <row r="18" spans="1:19" ht="12">
      <c r="A18" s="14">
        <v>16</v>
      </c>
      <c r="B18" s="38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19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18</v>
      </c>
    </row>
    <row r="20" spans="1:19" ht="12">
      <c r="A20" s="14">
        <v>18</v>
      </c>
      <c r="B20" s="41"/>
      <c r="C20" s="42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17</v>
      </c>
    </row>
    <row r="21" spans="1:19" ht="12">
      <c r="A21" s="14">
        <v>19</v>
      </c>
      <c r="B21" s="36"/>
      <c r="C21" s="36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16</v>
      </c>
    </row>
    <row r="22" spans="1:19" ht="12">
      <c r="A22" s="14">
        <v>20</v>
      </c>
      <c r="B22" s="36"/>
      <c r="C22" s="36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15</v>
      </c>
    </row>
    <row r="23" spans="1:19" ht="12">
      <c r="A23" s="14">
        <v>21</v>
      </c>
      <c r="B23" s="40"/>
      <c r="C23" s="37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14</v>
      </c>
    </row>
    <row r="24" spans="1:19" ht="12">
      <c r="A24" s="14">
        <v>22</v>
      </c>
      <c r="B24" s="38"/>
      <c r="C24" s="38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13</v>
      </c>
    </row>
    <row r="25" spans="1:19" ht="12">
      <c r="A25" s="14">
        <v>23</v>
      </c>
      <c r="B25" s="36"/>
      <c r="C25" s="36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12</v>
      </c>
    </row>
    <row r="26" spans="1:19" ht="12">
      <c r="A26" s="14">
        <v>24</v>
      </c>
      <c r="B26" s="36"/>
      <c r="C26" s="36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11</v>
      </c>
    </row>
    <row r="27" spans="1:19" ht="12">
      <c r="A27" s="14">
        <v>25</v>
      </c>
      <c r="B27" s="36"/>
      <c r="C27" s="36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10</v>
      </c>
    </row>
    <row r="28" spans="1:19" ht="12">
      <c r="A28" s="14">
        <v>26</v>
      </c>
      <c r="B28" s="36"/>
      <c r="C28" s="36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9</v>
      </c>
    </row>
    <row r="29" spans="1:19" ht="12">
      <c r="A29" s="14">
        <v>27</v>
      </c>
      <c r="B29" s="36"/>
      <c r="C29" s="36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8</v>
      </c>
    </row>
    <row r="30" spans="1:19" ht="12">
      <c r="A30" s="14">
        <v>28</v>
      </c>
      <c r="B30" s="36"/>
      <c r="C30" s="36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7</v>
      </c>
    </row>
    <row r="31" spans="1:19" ht="12">
      <c r="A31" s="14">
        <v>29</v>
      </c>
      <c r="B31" s="36"/>
      <c r="C31" s="36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6</v>
      </c>
    </row>
    <row r="32" spans="1:19" ht="12">
      <c r="A32" s="14">
        <v>30</v>
      </c>
      <c r="B32" s="36"/>
      <c r="C32" s="36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5</v>
      </c>
    </row>
    <row r="33" spans="1:19" ht="12">
      <c r="A33" s="14">
        <v>31</v>
      </c>
      <c r="B33" s="36"/>
      <c r="C33" s="36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4</v>
      </c>
    </row>
    <row r="34" spans="1:19" ht="12">
      <c r="A34" s="14">
        <v>32</v>
      </c>
      <c r="B34" s="36"/>
      <c r="C34" s="36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3</v>
      </c>
    </row>
    <row r="35" spans="1:19" ht="12">
      <c r="A35" s="14">
        <v>33</v>
      </c>
      <c r="B35" s="36"/>
      <c r="C35" s="36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2</v>
      </c>
    </row>
    <row r="36" spans="1:19" ht="12">
      <c r="A36" s="14">
        <v>34</v>
      </c>
      <c r="B36" s="38"/>
      <c r="C36" s="38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W36"/>
  <sheetViews>
    <sheetView zoomScalePageLayoutView="0" workbookViewId="0" topLeftCell="A1">
      <selection activeCell="N33" sqref="N33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180</v>
      </c>
      <c r="C1" s="23" t="s">
        <v>181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6"/>
      <c r="C3" s="36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36">SUM(D3+F3+H3+J3+L3+N3)</f>
        <v>0</v>
      </c>
      <c r="Q3" s="8">
        <f t="shared" si="0"/>
        <v>0</v>
      </c>
      <c r="R3" s="33"/>
      <c r="S3" s="6">
        <f aca="true" t="shared" si="1" ref="S3:S17">SUM(W3)</f>
        <v>102</v>
      </c>
      <c r="U3" s="16">
        <v>34</v>
      </c>
      <c r="V3" s="16">
        <v>3</v>
      </c>
      <c r="W3" s="17">
        <f aca="true" t="shared" si="2" ref="W3:W17">SUM(U3*V3)</f>
        <v>102</v>
      </c>
    </row>
    <row r="4" spans="1:23" ht="12">
      <c r="A4" s="14">
        <v>2</v>
      </c>
      <c r="B4" s="36"/>
      <c r="C4" s="36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91.80000000000001</v>
      </c>
      <c r="U4" s="16">
        <v>34</v>
      </c>
      <c r="V4" s="16">
        <v>2.7</v>
      </c>
      <c r="W4" s="17">
        <f t="shared" si="2"/>
        <v>91.80000000000001</v>
      </c>
    </row>
    <row r="5" spans="1:23" ht="12">
      <c r="A5" s="14">
        <v>3</v>
      </c>
      <c r="B5" s="36"/>
      <c r="C5" s="36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81.6</v>
      </c>
      <c r="U5" s="16">
        <v>34</v>
      </c>
      <c r="V5" s="19">
        <v>2.4</v>
      </c>
      <c r="W5" s="17">
        <f t="shared" si="2"/>
        <v>81.6</v>
      </c>
    </row>
    <row r="6" spans="1:23" ht="12">
      <c r="A6" s="14">
        <v>4</v>
      </c>
      <c r="B6" s="38"/>
      <c r="C6" s="38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74.80000000000001</v>
      </c>
      <c r="U6" s="16">
        <v>34</v>
      </c>
      <c r="V6" s="16">
        <v>2.2</v>
      </c>
      <c r="W6" s="17">
        <f t="shared" si="2"/>
        <v>74.80000000000001</v>
      </c>
    </row>
    <row r="7" spans="1:23" ht="12">
      <c r="A7" s="14">
        <v>5</v>
      </c>
      <c r="B7" s="38"/>
      <c r="C7" s="38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68</v>
      </c>
      <c r="U7" s="16">
        <v>34</v>
      </c>
      <c r="V7" s="16">
        <v>2</v>
      </c>
      <c r="W7" s="17">
        <f t="shared" si="2"/>
        <v>68</v>
      </c>
    </row>
    <row r="8" spans="1:23" ht="12">
      <c r="A8" s="14">
        <v>6</v>
      </c>
      <c r="B8" s="36"/>
      <c r="C8" s="36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64.6</v>
      </c>
      <c r="U8" s="16">
        <v>34</v>
      </c>
      <c r="V8" s="16">
        <v>1.9</v>
      </c>
      <c r="W8" s="17">
        <f t="shared" si="2"/>
        <v>64.6</v>
      </c>
    </row>
    <row r="9" spans="1:23" ht="12">
      <c r="A9" s="14">
        <v>7</v>
      </c>
      <c r="B9" s="36"/>
      <c r="C9" s="36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61.2</v>
      </c>
      <c r="U9" s="16">
        <v>34</v>
      </c>
      <c r="V9" s="16">
        <v>1.8</v>
      </c>
      <c r="W9" s="17">
        <f t="shared" si="2"/>
        <v>61.2</v>
      </c>
    </row>
    <row r="10" spans="1:23" ht="12">
      <c r="A10" s="14">
        <v>8</v>
      </c>
      <c r="B10" s="38"/>
      <c r="C10" s="38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57.800000000000004</v>
      </c>
      <c r="U10" s="16">
        <v>34</v>
      </c>
      <c r="V10" s="16">
        <v>1.7000000000000002</v>
      </c>
      <c r="W10" s="17">
        <f t="shared" si="2"/>
        <v>57.800000000000004</v>
      </c>
    </row>
    <row r="11" spans="1:23" ht="12">
      <c r="A11" s="14">
        <v>9</v>
      </c>
      <c r="B11" s="38"/>
      <c r="C11" s="38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54.400000000000006</v>
      </c>
      <c r="U11" s="16">
        <v>34</v>
      </c>
      <c r="V11" s="16">
        <v>1.6</v>
      </c>
      <c r="W11" s="17">
        <f t="shared" si="2"/>
        <v>54.400000000000006</v>
      </c>
    </row>
    <row r="12" spans="1:23" ht="12">
      <c r="A12" s="14">
        <v>10</v>
      </c>
      <c r="B12" s="36"/>
      <c r="C12" s="36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51</v>
      </c>
      <c r="U12" s="16">
        <v>34</v>
      </c>
      <c r="V12" s="16">
        <v>1.5</v>
      </c>
      <c r="W12" s="17">
        <f t="shared" si="2"/>
        <v>51</v>
      </c>
    </row>
    <row r="13" spans="1:23" ht="12">
      <c r="A13" s="14">
        <v>11</v>
      </c>
      <c r="B13" s="38"/>
      <c r="C13" s="38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47.599999999999994</v>
      </c>
      <c r="U13" s="16">
        <v>34</v>
      </c>
      <c r="V13" s="16">
        <v>1.4</v>
      </c>
      <c r="W13" s="17">
        <f t="shared" si="2"/>
        <v>47.599999999999994</v>
      </c>
    </row>
    <row r="14" spans="1:23" ht="12">
      <c r="A14" s="14">
        <v>12</v>
      </c>
      <c r="B14" s="38"/>
      <c r="C14" s="38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44.2</v>
      </c>
      <c r="U14" s="16">
        <v>34</v>
      </c>
      <c r="V14" s="16">
        <v>1.3</v>
      </c>
      <c r="W14" s="17">
        <f t="shared" si="2"/>
        <v>44.2</v>
      </c>
    </row>
    <row r="15" spans="1:23" ht="12">
      <c r="A15" s="14">
        <v>13</v>
      </c>
      <c r="B15" s="39"/>
      <c r="C15" s="36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40.8</v>
      </c>
      <c r="U15" s="16">
        <v>34</v>
      </c>
      <c r="V15" s="19">
        <v>1.2</v>
      </c>
      <c r="W15" s="17">
        <f t="shared" si="2"/>
        <v>40.8</v>
      </c>
    </row>
    <row r="16" spans="1:23" ht="12">
      <c r="A16" s="14">
        <v>14</v>
      </c>
      <c r="B16" s="38"/>
      <c r="C16" s="38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37.400000000000006</v>
      </c>
      <c r="U16" s="16">
        <v>34</v>
      </c>
      <c r="V16" s="16">
        <v>1.1</v>
      </c>
      <c r="W16" s="17">
        <f t="shared" si="2"/>
        <v>37.400000000000006</v>
      </c>
    </row>
    <row r="17" spans="1:23" ht="12">
      <c r="A17" s="14">
        <v>15</v>
      </c>
      <c r="B17" s="36"/>
      <c r="C17" s="36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34</v>
      </c>
      <c r="U17" s="16">
        <v>34</v>
      </c>
      <c r="V17" s="16">
        <v>1</v>
      </c>
      <c r="W17" s="17">
        <f t="shared" si="2"/>
        <v>34</v>
      </c>
    </row>
    <row r="18" spans="1:19" ht="12">
      <c r="A18" s="14">
        <v>16</v>
      </c>
      <c r="B18" s="38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19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18</v>
      </c>
    </row>
    <row r="20" spans="1:19" ht="12">
      <c r="A20" s="14">
        <v>18</v>
      </c>
      <c r="B20" s="41"/>
      <c r="C20" s="42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17</v>
      </c>
    </row>
    <row r="21" spans="1:19" ht="12">
      <c r="A21" s="14">
        <v>19</v>
      </c>
      <c r="B21" s="36"/>
      <c r="C21" s="36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16</v>
      </c>
    </row>
    <row r="22" spans="1:19" ht="12">
      <c r="A22" s="14">
        <v>20</v>
      </c>
      <c r="B22" s="36"/>
      <c r="C22" s="36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15</v>
      </c>
    </row>
    <row r="23" spans="1:19" ht="12">
      <c r="A23" s="14">
        <v>21</v>
      </c>
      <c r="B23" s="40"/>
      <c r="C23" s="37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14</v>
      </c>
    </row>
    <row r="24" spans="1:19" ht="12">
      <c r="A24" s="14">
        <v>22</v>
      </c>
      <c r="B24" s="38"/>
      <c r="C24" s="38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13</v>
      </c>
    </row>
    <row r="25" spans="1:19" ht="12">
      <c r="A25" s="14">
        <v>23</v>
      </c>
      <c r="B25" s="36"/>
      <c r="C25" s="36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12</v>
      </c>
    </row>
    <row r="26" spans="1:19" ht="12">
      <c r="A26" s="14">
        <v>24</v>
      </c>
      <c r="B26" s="36"/>
      <c r="C26" s="36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11</v>
      </c>
    </row>
    <row r="27" spans="1:19" ht="12">
      <c r="A27" s="14">
        <v>25</v>
      </c>
      <c r="B27" s="36"/>
      <c r="C27" s="36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10</v>
      </c>
    </row>
    <row r="28" spans="1:19" ht="12">
      <c r="A28" s="14">
        <v>26</v>
      </c>
      <c r="B28" s="36"/>
      <c r="C28" s="36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9</v>
      </c>
    </row>
    <row r="29" spans="1:19" ht="12">
      <c r="A29" s="14">
        <v>27</v>
      </c>
      <c r="B29" s="36"/>
      <c r="C29" s="36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8</v>
      </c>
    </row>
    <row r="30" spans="1:19" ht="12">
      <c r="A30" s="14">
        <v>28</v>
      </c>
      <c r="B30" s="36"/>
      <c r="C30" s="36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7</v>
      </c>
    </row>
    <row r="31" spans="1:19" ht="12">
      <c r="A31" s="14">
        <v>29</v>
      </c>
      <c r="B31" s="36"/>
      <c r="C31" s="36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6</v>
      </c>
    </row>
    <row r="32" spans="1:19" ht="12">
      <c r="A32" s="14">
        <v>30</v>
      </c>
      <c r="B32" s="36"/>
      <c r="C32" s="36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5</v>
      </c>
    </row>
    <row r="33" spans="1:19" ht="12">
      <c r="A33" s="14">
        <v>31</v>
      </c>
      <c r="B33" s="36"/>
      <c r="C33" s="36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4</v>
      </c>
    </row>
    <row r="34" spans="1:19" ht="12">
      <c r="A34" s="14">
        <v>32</v>
      </c>
      <c r="B34" s="36"/>
      <c r="C34" s="36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3</v>
      </c>
    </row>
    <row r="35" spans="1:19" ht="12">
      <c r="A35" s="14">
        <v>33</v>
      </c>
      <c r="B35" s="36"/>
      <c r="C35" s="36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2</v>
      </c>
    </row>
    <row r="36" spans="1:19" ht="12">
      <c r="A36" s="14">
        <v>34</v>
      </c>
      <c r="B36" s="38"/>
      <c r="C36" s="38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Walový</dc:creator>
  <cp:keywords/>
  <dc:description/>
  <cp:lastModifiedBy>Petr Beneš</cp:lastModifiedBy>
  <cp:lastPrinted>2018-04-21T15:14:22Z</cp:lastPrinted>
  <dcterms:created xsi:type="dcterms:W3CDTF">2016-11-26T18:17:08Z</dcterms:created>
  <dcterms:modified xsi:type="dcterms:W3CDTF">2019-03-25T11:59:31Z</dcterms:modified>
  <cp:category/>
  <cp:version/>
  <cp:contentType/>
  <cp:contentStatus/>
</cp:coreProperties>
</file>